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1465" windowHeight="12015" tabRatio="919" activeTab="3"/>
  </bookViews>
  <sheets>
    <sheet name="Laws" sheetId="88" r:id="rId1"/>
    <sheet name="Deliverables" sheetId="89" r:id="rId2"/>
    <sheet name="Deliverables - Potential Harm" sheetId="98" r:id="rId3"/>
    <sheet name="Organizational Units" sheetId="91" r:id="rId4"/>
    <sheet name="ComprehensiveStrategic Finances" sheetId="104" r:id="rId5"/>
    <sheet name="Performance Measures" sheetId="62" r:id="rId6"/>
    <sheet name="Strategic Plan Summary" sheetId="93" r:id="rId7"/>
    <sheet name="Drop Down Options" sheetId="36" r:id="rId8"/>
  </sheets>
  <externalReferences>
    <externalReference r:id="rId9"/>
    <externalReference r:id="rId10"/>
  </externalReferences>
  <definedNames>
    <definedName name="a_1" localSheetId="1">Deliverables!#REF!</definedName>
    <definedName name="a_10" localSheetId="1">Deliverables!#REF!</definedName>
    <definedName name="a_2" localSheetId="1">Deliverables!#REF!</definedName>
    <definedName name="a_3" localSheetId="1">Deliverables!#REF!</definedName>
    <definedName name="a_4" localSheetId="1">Deliverables!#REF!</definedName>
    <definedName name="a_5" localSheetId="1">Deliverables!#REF!</definedName>
    <definedName name="a_6" localSheetId="1">Deliverables!#REF!</definedName>
    <definedName name="a_7" localSheetId="1">Deliverables!#REF!</definedName>
    <definedName name="a_8" localSheetId="1">Deliverables!#REF!</definedName>
    <definedName name="a_9" localSheetId="1">Deliverables!#REF!</definedName>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Titles" localSheetId="4">'ComprehensiveStrategic Finances'!$1:$2</definedName>
    <definedName name="_xlnm.Print_Titles" localSheetId="1">Deliverables!$1:$4</definedName>
    <definedName name="_xlnm.Print_Titles" localSheetId="2">'Deliverables - Potential Harm'!$1:$4</definedName>
    <definedName name="_xlnm.Print_Titles" localSheetId="0">Laws!$1:$5</definedName>
    <definedName name="_xlnm.Print_Titles" localSheetId="3">'Organizational Units'!$6:$6</definedName>
    <definedName name="_xlnm.Print_Titles" localSheetId="5">'Performance Measures'!$6:$6</definedName>
    <definedName name="_xlnm.Print_Titles" localSheetId="6">'Strategic Plan Summary'!$14:$15</definedName>
    <definedName name="TypeofMeasure">[1]Sheet1!$C$8:$C$11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0" i="104" l="1"/>
  <c r="I120" i="104"/>
  <c r="B120" i="104"/>
  <c r="N119" i="104"/>
  <c r="M119" i="104"/>
  <c r="L119" i="104"/>
  <c r="K119" i="104"/>
  <c r="I119" i="104"/>
  <c r="G119" i="104"/>
  <c r="F119" i="104"/>
  <c r="E119" i="104"/>
  <c r="D119" i="104"/>
  <c r="C119" i="104"/>
  <c r="J118" i="104"/>
  <c r="I118" i="104"/>
  <c r="G118" i="104"/>
  <c r="F118" i="104"/>
  <c r="E118" i="104"/>
  <c r="D118" i="104"/>
  <c r="C118" i="104"/>
  <c r="K117" i="104"/>
  <c r="J117" i="104"/>
  <c r="I117" i="104"/>
  <c r="G117" i="104"/>
  <c r="F117" i="104"/>
  <c r="E117" i="104"/>
  <c r="D117" i="104"/>
  <c r="C117" i="104"/>
  <c r="N116" i="104"/>
  <c r="K116" i="104"/>
  <c r="J116" i="104"/>
  <c r="I116" i="104"/>
  <c r="G116" i="104"/>
  <c r="F116" i="104"/>
  <c r="E116" i="104"/>
  <c r="D116" i="104"/>
  <c r="C116" i="104"/>
  <c r="N112" i="104"/>
  <c r="N122" i="104" s="1"/>
  <c r="M112" i="104"/>
  <c r="J112" i="104" s="1"/>
  <c r="J122" i="104" s="1"/>
  <c r="L112" i="104"/>
  <c r="L122" i="104" s="1"/>
  <c r="K112" i="104"/>
  <c r="K122" i="104" s="1"/>
  <c r="G112" i="104"/>
  <c r="G122" i="104" s="1"/>
  <c r="F112" i="104"/>
  <c r="F122" i="104" s="1"/>
  <c r="E112" i="104"/>
  <c r="E122" i="104" s="1"/>
  <c r="D112" i="104"/>
  <c r="D122" i="104" s="1"/>
  <c r="C112" i="104"/>
  <c r="C122" i="104" s="1"/>
  <c r="J111" i="104"/>
  <c r="C111" i="104"/>
  <c r="J110" i="104"/>
  <c r="C110" i="104"/>
  <c r="N105" i="104"/>
  <c r="M105" i="104"/>
  <c r="L105" i="104"/>
  <c r="K105" i="104"/>
  <c r="J105" i="104"/>
  <c r="J121" i="104" s="1"/>
  <c r="G105" i="104"/>
  <c r="F105" i="104"/>
  <c r="E105" i="104"/>
  <c r="D105" i="104"/>
  <c r="C105" i="104"/>
  <c r="C121" i="104" s="1"/>
  <c r="M48" i="104"/>
  <c r="G48" i="104"/>
  <c r="N47" i="104"/>
  <c r="M47" i="104"/>
  <c r="L47" i="104"/>
  <c r="K47" i="104"/>
  <c r="G47" i="104"/>
  <c r="F47" i="104"/>
  <c r="E47" i="104"/>
  <c r="D47" i="104"/>
  <c r="C47" i="104"/>
  <c r="N46" i="104"/>
  <c r="M46" i="104"/>
  <c r="L46" i="104"/>
  <c r="K46" i="104"/>
  <c r="N45" i="104"/>
  <c r="M45" i="104"/>
  <c r="L45" i="104"/>
  <c r="K45" i="104"/>
  <c r="N44" i="104"/>
  <c r="M44" i="104"/>
  <c r="K44" i="104"/>
  <c r="J44" i="104"/>
  <c r="G44" i="104"/>
  <c r="F44" i="104"/>
  <c r="E44" i="104"/>
  <c r="D44" i="104"/>
  <c r="C44" i="104"/>
  <c r="N41" i="104"/>
  <c r="M41" i="104"/>
  <c r="L41" i="104"/>
  <c r="K41" i="104"/>
  <c r="M37" i="104"/>
  <c r="K37" i="104"/>
  <c r="G37" i="104"/>
  <c r="G120" i="104" s="1"/>
  <c r="G123" i="104" s="1"/>
  <c r="F37" i="104"/>
  <c r="F48" i="104" s="1"/>
  <c r="E37" i="104"/>
  <c r="E48" i="104" s="1"/>
  <c r="N36" i="104"/>
  <c r="L36" i="104"/>
  <c r="J36" i="104" s="1"/>
  <c r="D36" i="104"/>
  <c r="C36" i="104"/>
  <c r="N35" i="104"/>
  <c r="N37" i="104" s="1"/>
  <c r="M35" i="104"/>
  <c r="L35" i="104"/>
  <c r="K35" i="104"/>
  <c r="J35" i="104"/>
  <c r="G35" i="104"/>
  <c r="F35" i="104"/>
  <c r="E35" i="104"/>
  <c r="D35" i="104"/>
  <c r="D37" i="104" s="1"/>
  <c r="J34" i="104"/>
  <c r="C34" i="104"/>
  <c r="J33" i="104"/>
  <c r="C33" i="104"/>
  <c r="I31" i="104"/>
  <c r="J30" i="104"/>
  <c r="J47" i="104" s="1"/>
  <c r="I30" i="104"/>
  <c r="J29" i="104"/>
  <c r="I29" i="104"/>
  <c r="I28" i="104"/>
  <c r="J25" i="104"/>
  <c r="C25" i="104"/>
  <c r="N24" i="104"/>
  <c r="M24" i="104"/>
  <c r="L24" i="104"/>
  <c r="J24" i="104" s="1"/>
  <c r="K24" i="104"/>
  <c r="G24" i="104"/>
  <c r="F24" i="104"/>
  <c r="C24" i="104" s="1"/>
  <c r="E24" i="104"/>
  <c r="D24" i="104"/>
  <c r="J23" i="104"/>
  <c r="C23" i="104"/>
  <c r="M21" i="104"/>
  <c r="L21" i="104"/>
  <c r="K21" i="104"/>
  <c r="M20" i="104"/>
  <c r="L20" i="104"/>
  <c r="K20" i="104"/>
  <c r="J17" i="104"/>
  <c r="C17" i="104"/>
  <c r="N14" i="104"/>
  <c r="M14" i="104"/>
  <c r="L14" i="104"/>
  <c r="K14" i="104"/>
  <c r="N13" i="104"/>
  <c r="M13" i="104"/>
  <c r="L13" i="104"/>
  <c r="K13" i="104"/>
  <c r="N12" i="104"/>
  <c r="M12" i="104"/>
  <c r="L12" i="104"/>
  <c r="K12" i="104"/>
  <c r="N11" i="104"/>
  <c r="N118" i="104" s="1"/>
  <c r="M11" i="104"/>
  <c r="M118" i="104" s="1"/>
  <c r="L11" i="104"/>
  <c r="L118" i="104" s="1"/>
  <c r="K11" i="104"/>
  <c r="K118" i="104" s="1"/>
  <c r="N10" i="104"/>
  <c r="N117" i="104" s="1"/>
  <c r="M10" i="104"/>
  <c r="M117" i="104" s="1"/>
  <c r="L10" i="104"/>
  <c r="L117" i="104" s="1"/>
  <c r="K10" i="104"/>
  <c r="N9" i="104"/>
  <c r="M9" i="104"/>
  <c r="M116" i="104" s="1"/>
  <c r="L9" i="104"/>
  <c r="L44" i="104" s="1"/>
  <c r="K9" i="104"/>
  <c r="C37" i="104" l="1"/>
  <c r="D48" i="104"/>
  <c r="D120" i="104"/>
  <c r="D123" i="104" s="1"/>
  <c r="N120" i="104"/>
  <c r="N123" i="104" s="1"/>
  <c r="N48" i="104"/>
  <c r="J37" i="104"/>
  <c r="M122" i="104"/>
  <c r="M123" i="104" s="1"/>
  <c r="L37" i="104"/>
  <c r="J119" i="104"/>
  <c r="E120" i="104"/>
  <c r="E123" i="104" s="1"/>
  <c r="K48" i="104"/>
  <c r="L116" i="104"/>
  <c r="F120" i="104"/>
  <c r="F123" i="104" s="1"/>
  <c r="K120" i="104"/>
  <c r="K123" i="104" s="1"/>
  <c r="C35" i="104"/>
  <c r="J120" i="104" l="1"/>
  <c r="J123" i="104" s="1"/>
  <c r="J48" i="104"/>
  <c r="L120" i="104"/>
  <c r="L123" i="104" s="1"/>
  <c r="L48" i="104"/>
  <c r="C120" i="104"/>
  <c r="C123" i="104" s="1"/>
  <c r="C48" i="104"/>
  <c r="E71" i="93" l="1"/>
  <c r="E56" i="93" l="1"/>
  <c r="E64" i="93"/>
  <c r="E48" i="93"/>
  <c r="E38" i="93"/>
  <c r="E20" i="93"/>
  <c r="E28" i="93"/>
  <c r="E57" i="93"/>
  <c r="E39" i="93"/>
  <c r="E58" i="93"/>
  <c r="E66" i="93"/>
  <c r="E50" i="93"/>
  <c r="E40" i="93"/>
  <c r="E22" i="93"/>
  <c r="E30" i="93"/>
  <c r="E61" i="93"/>
  <c r="E25" i="93"/>
  <c r="E37" i="93"/>
  <c r="E65" i="93"/>
  <c r="E59" i="93"/>
  <c r="E67" i="93"/>
  <c r="E51" i="93"/>
  <c r="E41" i="93"/>
  <c r="E23" i="93"/>
  <c r="E31" i="93"/>
  <c r="E53" i="93"/>
  <c r="E43" i="93"/>
  <c r="E47" i="93"/>
  <c r="E49" i="93"/>
  <c r="E60" i="93"/>
  <c r="E68" i="93"/>
  <c r="E45" i="93"/>
  <c r="E42" i="93"/>
  <c r="E24" i="93"/>
  <c r="E32" i="93"/>
  <c r="E35" i="93"/>
  <c r="E26" i="93"/>
  <c r="E55" i="93"/>
  <c r="E19" i="93"/>
  <c r="E29" i="93"/>
  <c r="E54" i="93"/>
  <c r="E62" i="93"/>
  <c r="E46" i="93"/>
  <c r="E36" i="93"/>
  <c r="E34" i="93"/>
  <c r="E63" i="93"/>
  <c r="E27" i="93"/>
  <c r="E21" i="93"/>
  <c r="E17" i="93"/>
  <c r="E18" i="93"/>
  <c r="E72" i="93"/>
  <c r="D12" i="93" l="1"/>
  <c r="I49" i="93"/>
  <c r="I25" i="93"/>
  <c r="I29" i="93"/>
  <c r="I51" i="93"/>
  <c r="I59" i="93"/>
  <c r="I47" i="93"/>
  <c r="I22" i="93"/>
  <c r="I60" i="93"/>
  <c r="I39" i="93"/>
  <c r="I56" i="93"/>
  <c r="I27" i="93"/>
  <c r="I41" i="93"/>
  <c r="I46" i="93"/>
  <c r="I23" i="93"/>
  <c r="I37" i="93"/>
  <c r="I66" i="93"/>
  <c r="I19" i="93"/>
  <c r="I17" i="93"/>
  <c r="I67" i="93"/>
  <c r="I50" i="93"/>
  <c r="I72" i="93"/>
  <c r="I21" i="93"/>
  <c r="I24" i="93"/>
  <c r="I61" i="93"/>
  <c r="I20" i="93"/>
  <c r="I43" i="93"/>
  <c r="I54" i="93"/>
  <c r="I18" i="93"/>
  <c r="I64" i="93"/>
  <c r="I40" i="93"/>
  <c r="I62" i="93"/>
  <c r="I36" i="93"/>
  <c r="I57" i="93"/>
  <c r="I42" i="93"/>
  <c r="I35" i="93"/>
  <c r="I58" i="93"/>
  <c r="I28" i="93"/>
  <c r="I71" i="93"/>
  <c r="I45" i="93"/>
  <c r="I68" i="93"/>
  <c r="I38" i="93"/>
  <c r="I34" i="93"/>
  <c r="I26" i="93"/>
  <c r="I65" i="93"/>
  <c r="I32" i="93"/>
  <c r="I55" i="93"/>
  <c r="I48" i="93"/>
  <c r="I31" i="93"/>
  <c r="I30" i="93"/>
  <c r="I53" i="93"/>
  <c r="I63" i="93"/>
</calcChain>
</file>

<file path=xl/comments1.xml><?xml version="1.0" encoding="utf-8"?>
<comments xmlns="http://schemas.openxmlformats.org/spreadsheetml/2006/main">
  <authors>
    <author>Author</author>
  </authors>
  <commentList>
    <comment ref="M10" authorId="0" shapeId="0">
      <text>
        <r>
          <rPr>
            <b/>
            <sz val="9"/>
            <color indexed="81"/>
            <rFont val="Tahoma"/>
            <family val="2"/>
          </rPr>
          <t>Includes Spectrum Auction authorization which is non-recurring</t>
        </r>
        <r>
          <rPr>
            <sz val="9"/>
            <color indexed="81"/>
            <rFont val="Tahoma"/>
            <family val="2"/>
          </rPr>
          <t xml:space="preserve">
</t>
        </r>
      </text>
    </comment>
    <comment ref="E11" authorId="0" shapeId="0">
      <text>
        <r>
          <rPr>
            <b/>
            <sz val="9"/>
            <color indexed="81"/>
            <rFont val="Tahoma"/>
            <family val="2"/>
          </rPr>
          <t xml:space="preserve">Includes fund 35190000 and 35210000 which are non-federal grants
</t>
        </r>
        <r>
          <rPr>
            <sz val="9"/>
            <color indexed="81"/>
            <rFont val="Tahoma"/>
            <family val="2"/>
          </rPr>
          <t xml:space="preserve">
</t>
        </r>
      </text>
    </comment>
    <comment ref="L11" authorId="0" shapeId="0">
      <text>
        <r>
          <rPr>
            <b/>
            <sz val="9"/>
            <color indexed="81"/>
            <rFont val="Tahoma"/>
            <family val="2"/>
          </rPr>
          <t>35190000 and 35210000 which are non-federal grants</t>
        </r>
        <r>
          <rPr>
            <sz val="9"/>
            <color indexed="81"/>
            <rFont val="Tahoma"/>
            <family val="2"/>
          </rPr>
          <t xml:space="preserve">
</t>
        </r>
      </text>
    </comment>
    <comment ref="E13" authorId="0" shapeId="0">
      <text>
        <r>
          <rPr>
            <b/>
            <sz val="9"/>
            <color indexed="81"/>
            <rFont val="Tahoma"/>
            <family val="2"/>
          </rPr>
          <t xml:space="preserve">Includes fund 35190000 and 35210000 which are non-federal grants
</t>
        </r>
        <r>
          <rPr>
            <sz val="9"/>
            <color indexed="81"/>
            <rFont val="Tahoma"/>
            <family val="2"/>
          </rPr>
          <t xml:space="preserve">
</t>
        </r>
      </text>
    </comment>
    <comment ref="L13" authorId="0" shapeId="0">
      <text>
        <r>
          <rPr>
            <b/>
            <sz val="9"/>
            <color indexed="81"/>
            <rFont val="Tahoma"/>
            <family val="2"/>
          </rPr>
          <t>35190000 and 35210000 which are non-federal grants</t>
        </r>
        <r>
          <rPr>
            <sz val="9"/>
            <color indexed="81"/>
            <rFont val="Tahoma"/>
            <family val="2"/>
          </rPr>
          <t xml:space="preserve">
</t>
        </r>
      </text>
    </comment>
    <comment ref="D17" authorId="0" shapeId="0">
      <text>
        <r>
          <rPr>
            <b/>
            <sz val="9"/>
            <color indexed="81"/>
            <rFont val="Tahoma"/>
            <family val="2"/>
          </rPr>
          <t>Does not include general fund appropriations</t>
        </r>
        <r>
          <rPr>
            <sz val="9"/>
            <color indexed="81"/>
            <rFont val="Tahoma"/>
            <family val="2"/>
          </rPr>
          <t xml:space="preserve">
</t>
        </r>
      </text>
    </comment>
    <comment ref="D33" authorId="0" shapeId="0">
      <text>
        <r>
          <rPr>
            <b/>
            <sz val="9"/>
            <color indexed="81"/>
            <rFont val="Tahoma"/>
            <family val="2"/>
          </rPr>
          <t>10% Carryforward</t>
        </r>
        <r>
          <rPr>
            <sz val="9"/>
            <color indexed="81"/>
            <rFont val="Tahoma"/>
            <family val="2"/>
          </rPr>
          <t xml:space="preserve">
</t>
        </r>
      </text>
    </comment>
  </commentList>
</comments>
</file>

<file path=xl/sharedStrings.xml><?xml version="1.0" encoding="utf-8"?>
<sst xmlns="http://schemas.openxmlformats.org/spreadsheetml/2006/main" count="2400" uniqueCount="809">
  <si>
    <t>Agency Responding</t>
  </si>
  <si>
    <t>Date of Submission</t>
  </si>
  <si>
    <t>Outcome Measure</t>
  </si>
  <si>
    <t>Efficiency Measure</t>
  </si>
  <si>
    <t>Output Measure</t>
  </si>
  <si>
    <t>Item #</t>
  </si>
  <si>
    <t>Type of Measure:</t>
  </si>
  <si>
    <t>Unrelated Purpose #1 - insert description:</t>
  </si>
  <si>
    <t>Insert any additional unrelated purposes</t>
  </si>
  <si>
    <t>Agency selected; Required by State; or Required by Federal:</t>
  </si>
  <si>
    <t>Agency Selected</t>
  </si>
  <si>
    <t>State</t>
  </si>
  <si>
    <t>Federal</t>
  </si>
  <si>
    <t>Input/Activity Measure</t>
  </si>
  <si>
    <t>Yes</t>
  </si>
  <si>
    <t>No</t>
  </si>
  <si>
    <t>Law Number</t>
  </si>
  <si>
    <t>Jurisdiction</t>
  </si>
  <si>
    <t>Type of Law</t>
  </si>
  <si>
    <t>Statutory Requirement and/or Authority Granted</t>
  </si>
  <si>
    <t>2016-17</t>
  </si>
  <si>
    <t xml:space="preserve">Agency Code:     </t>
  </si>
  <si>
    <t>Time Applicable</t>
  </si>
  <si>
    <t>Associated Organizational Unit(s)</t>
  </si>
  <si>
    <t>Organizational Unit</t>
  </si>
  <si>
    <t>Other state agencies whose mission the deliverable may fit within</t>
  </si>
  <si>
    <t>Total amount Appropriated and Authorized to Spend</t>
  </si>
  <si>
    <t xml:space="preserve"># of FTE equivalents utilized </t>
  </si>
  <si>
    <t>Performance Measure</t>
  </si>
  <si>
    <t xml:space="preserve">Recurring or one-time? </t>
  </si>
  <si>
    <t>Amounts appropriated, and amounts authorized, to the agency for 2015-16 that were not spent AND the agency can spend in 2016-17</t>
  </si>
  <si>
    <t>Deliverable</t>
  </si>
  <si>
    <t>Applicable Laws</t>
  </si>
  <si>
    <t>Line #</t>
  </si>
  <si>
    <t>Total</t>
  </si>
  <si>
    <t>Amounts appropriated, and amounts authorized, to the agency for 2016-17 that were not spent AND the agency can spend in 2017-18</t>
  </si>
  <si>
    <t>2017-18</t>
  </si>
  <si>
    <t>Greatest potential harm to the public if deliverable is not provided</t>
  </si>
  <si>
    <t>1-3 recommendations to the General Assembly, other than $ and providing the deliverable, for how the General Assembly can help avoid the greatest potential harm</t>
  </si>
  <si>
    <t>N/A</t>
  </si>
  <si>
    <t xml:space="preserve">Total Appropriated and Authorized (i.e. allowed to spend) by the end of 2016-17  </t>
  </si>
  <si>
    <t>State Funded Program #</t>
  </si>
  <si>
    <t>State Funded Program Description in the General Appropriations Act</t>
  </si>
  <si>
    <t>General Appropriations Act Programs</t>
  </si>
  <si>
    <t>(minus) Spent to Achieve Agency's Comprehensive Strategic Plan</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</si>
  <si>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</si>
  <si>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</si>
  <si>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</si>
  <si>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</si>
  <si>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</si>
  <si>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</si>
  <si>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</si>
  <si>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</si>
  <si>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</si>
  <si>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</si>
  <si>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</si>
  <si>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</si>
  <si>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</si>
  <si>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</si>
  <si>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</si>
  <si>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</si>
  <si>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</si>
  <si>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</si>
  <si>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</si>
  <si>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</si>
  <si>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</si>
  <si>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</si>
  <si>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</si>
  <si>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</si>
  <si>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</si>
  <si>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</si>
  <si>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</si>
  <si>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</si>
  <si>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</si>
  <si>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</si>
  <si>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</si>
  <si>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</si>
  <si>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</si>
  <si>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</si>
  <si>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</si>
  <si>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</si>
  <si>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</si>
  <si>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</si>
  <si>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</si>
  <si>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</si>
  <si>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</si>
  <si>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</si>
  <si>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</si>
  <si>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</si>
  <si>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</si>
  <si>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</si>
  <si>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</si>
  <si>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</si>
  <si>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</si>
  <si>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</si>
  <si>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</si>
  <si>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</si>
  <si>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</si>
  <si>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</si>
  <si>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</si>
  <si>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</si>
  <si>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</si>
  <si>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</si>
  <si>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</si>
  <si>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</si>
  <si>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</si>
  <si>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</si>
  <si>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</si>
  <si>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</si>
  <si>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</si>
  <si>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</si>
  <si>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</si>
  <si>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</si>
  <si>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</si>
  <si>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</si>
  <si>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</si>
  <si>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Customer/Client</t>
  </si>
  <si>
    <t>Does this law specify who (customer) the agency must or may serve?  (Y/N)</t>
  </si>
  <si>
    <t>Target:</t>
  </si>
  <si>
    <t>Actual:</t>
  </si>
  <si>
    <t>2014-15:</t>
  </si>
  <si>
    <t>2015-16:</t>
  </si>
  <si>
    <t>2016-17:</t>
  </si>
  <si>
    <t>Year</t>
  </si>
  <si>
    <t>Target and Actual row labels</t>
  </si>
  <si>
    <t>SCEIS Fund # (Expendable Level - 8 digit) (full set of financials available for each through SCEIS); same Fund may be in multiple columns if multiple funding sources are deposited into it</t>
  </si>
  <si>
    <t>SCEIS Fund Description</t>
  </si>
  <si>
    <t>Source of Funds</t>
  </si>
  <si>
    <t>If source of funds is multi-year grant, # of years, including this yr, remaining</t>
  </si>
  <si>
    <t>Amounts Appropriated and Authorized (i.e. allowed to spend)</t>
  </si>
  <si>
    <t>Total not toward Strategic Plan in 2016-17</t>
  </si>
  <si>
    <t>STRATEGIC PLAN</t>
  </si>
  <si>
    <t>Prior to receiving these report guidelines, did the agency have a comprehensive strategic plan? (enter Yes or No after the question mark in this cell)</t>
  </si>
  <si>
    <t xml:space="preserve">(minus) Spending/Transferring agency does not control </t>
  </si>
  <si>
    <t>External restrictions (from state/federal govt, grant issuer, etc.), if any, on use of funds</t>
  </si>
  <si>
    <t>Summary of Resources Available</t>
  </si>
  <si>
    <t>RESOURCES AGENCY IS ALLOWED TO USE (2016-17)</t>
  </si>
  <si>
    <t>HOW RESOURCES ARE UTILIZED (2016-17)</t>
  </si>
  <si>
    <t>Fiscal Year 2016-17</t>
  </si>
  <si>
    <t xml:space="preserve">Total allowed to spend at START of 2016-17  </t>
  </si>
  <si>
    <t>Total spent toward Strategic Plan</t>
  </si>
  <si>
    <t xml:space="preserve">Total allowed to spend by END of 2016-17  </t>
  </si>
  <si>
    <t>Appropriations and authorizations remaining from 2016-17</t>
  </si>
  <si>
    <t>Note:  Appropriations and authorizations are based on cash available and amounts estimated to receive during the year</t>
  </si>
  <si>
    <t>Source #1</t>
  </si>
  <si>
    <t>Source #2</t>
  </si>
  <si>
    <t>Source #3</t>
  </si>
  <si>
    <t>Source #4</t>
  </si>
  <si>
    <t>RESOURCES AGENCY IS ALLOWED TO USE (2017-18)</t>
  </si>
  <si>
    <t>HOW RESOURCES ARE UTILIZED (2017-18)</t>
  </si>
  <si>
    <t>END OF YEAR AMOUNT REMAINING (2017-18)</t>
  </si>
  <si>
    <t>START OF YEAR FINANCIAL RESOURCES AVAILABLE (2017-18)</t>
  </si>
  <si>
    <t>START OF YEAR FINANCIAL RESOURCES AVAILABLE (2016-17)</t>
  </si>
  <si>
    <t>END OF YEAR AMOUNT REMAINING (2016-17)</t>
  </si>
  <si>
    <t>Does the law specify a deliverable (service or product) the agency must or may provide?  (Y/N)</t>
  </si>
  <si>
    <t>Currently using, considering using in future, no longer using</t>
  </si>
  <si>
    <t xml:space="preserve">If the agency feels additional explanation of data provided in any of the sections below would assist those reading the document in better understanding the data please add a row under the applicable section, label it "Additional Notes," and enter the additional explanation.  </t>
  </si>
  <si>
    <t>Total generated or received by June 30, 2016 (end of 2015-16)</t>
  </si>
  <si>
    <t>Organizational Unit (or all agency) that generated or received the money</t>
  </si>
  <si>
    <t>Indicate whether revenue is generated (by agency through sale of deliverables or application for grants) or received (from state or set federal matching formula)?</t>
  </si>
  <si>
    <t>Does this money remain with the agency or go to the General Fund?</t>
  </si>
  <si>
    <t>Cash balance at the end of 2014-15</t>
  </si>
  <si>
    <t>Change in cash balance during 2015-16</t>
  </si>
  <si>
    <t>% of Total Available to Spend</t>
  </si>
  <si>
    <t>Amount of remaining</t>
  </si>
  <si>
    <t>Amount remaining</t>
  </si>
  <si>
    <t>Total # of FTEs available / Total # filled at start of year</t>
  </si>
  <si>
    <t># of FTE equivalents planned to utilize</t>
  </si>
  <si>
    <t>Total generated or received by June 30, 2017 (end of 2016-17)</t>
  </si>
  <si>
    <t>Cash balance at the end of 2015-16</t>
  </si>
  <si>
    <t>Change in cash balance during 2016-17</t>
  </si>
  <si>
    <t xml:space="preserve">Total allowed to spend at START of 2017-18  </t>
  </si>
  <si>
    <t xml:space="preserve">Total allowed to spend by END of 2017-18  </t>
  </si>
  <si>
    <t>Associated General Appropriations Act Program(s)</t>
  </si>
  <si>
    <t>% of Total Available to  Budget</t>
  </si>
  <si>
    <t>3A-2</t>
  </si>
  <si>
    <t>3A-3</t>
  </si>
  <si>
    <t>8A-2</t>
  </si>
  <si>
    <t>8A-3</t>
  </si>
  <si>
    <t>Revenue (generated or received) last year</t>
  </si>
  <si>
    <t>Revenue (generated or received) sources</t>
  </si>
  <si>
    <t>Revenue (generated or received) Source (do not combine recurring with one-time and please list the sources deposited in the same SCEIS Fund in consecutive columns)</t>
  </si>
  <si>
    <t>Where revenue (generated or received) appears in SCEIS</t>
  </si>
  <si>
    <t>22A-2</t>
  </si>
  <si>
    <t>If yes, who is/are the customer(s)?</t>
  </si>
  <si>
    <t>3B-2</t>
  </si>
  <si>
    <t>3B-3</t>
  </si>
  <si>
    <t>8B-2</t>
  </si>
  <si>
    <t>8B-3</t>
  </si>
  <si>
    <t>22B-2</t>
  </si>
  <si>
    <t>Total cash balance as of July 1, 2017 (start of 2017-18)</t>
  </si>
  <si>
    <t>Total cash balance as of July 1, 2016 (start of 2016-17)</t>
  </si>
  <si>
    <t>Total not toward Strategic Plan in 2017-18</t>
  </si>
  <si>
    <t xml:space="preserve">Total Appropriated and Authorized (i.e. allowed to spend) by the end of 2017-18  </t>
  </si>
  <si>
    <t>Fiscal Year 2017-18</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</si>
  <si>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</si>
  <si>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</si>
  <si>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</si>
  <si>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</si>
  <si>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</si>
  <si>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</si>
  <si>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</si>
  <si>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</si>
  <si>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</si>
  <si>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</si>
  <si>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</si>
  <si>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</si>
  <si>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</si>
  <si>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</si>
  <si>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</si>
  <si>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</si>
  <si>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</si>
  <si>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</si>
  <si>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</si>
  <si>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</si>
  <si>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</si>
  <si>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</si>
  <si>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</si>
  <si>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</si>
  <si>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</si>
  <si>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</si>
  <si>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</si>
  <si>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</si>
  <si>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</si>
  <si>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Additional comments from agency (Optional)</t>
  </si>
  <si>
    <t>Purpose of Organizational Unit</t>
  </si>
  <si>
    <t>Track employee satisfaction?</t>
  </si>
  <si>
    <t>ORGANIZATIONAL UNIT CHART</t>
  </si>
  <si>
    <t>Allow anonymous feedback?</t>
  </si>
  <si>
    <t>Jobs require a certification?</t>
  </si>
  <si>
    <t>Pay for/provide required certifications?</t>
  </si>
  <si>
    <t>All</t>
  </si>
  <si>
    <t>Some</t>
  </si>
  <si>
    <t>None</t>
  </si>
  <si>
    <t>DNE</t>
  </si>
  <si>
    <t>State government</t>
  </si>
  <si>
    <t>Federal government</t>
  </si>
  <si>
    <t>State government + Agency Selected</t>
  </si>
  <si>
    <t>Federal government + Agency Selected</t>
  </si>
  <si>
    <t>Spent/Transferred NOT toward Agency's Comprehensive Strategic Plan</t>
  </si>
  <si>
    <t>Recurring</t>
  </si>
  <si>
    <t>One-Time</t>
  </si>
  <si>
    <t>Other</t>
  </si>
  <si>
    <t>Generated by agency</t>
  </si>
  <si>
    <t>Received from state or set federal match</t>
  </si>
  <si>
    <t>Remain with agency</t>
  </si>
  <si>
    <t>Go to the General Fund</t>
  </si>
  <si>
    <t>If yes, in the previous column, did the agency pay for, or provide in-house, classes/instruction/etc. needed to maintain all, some, or none of the required certifications?</t>
  </si>
  <si>
    <t>Associated Organizational Unit</t>
  </si>
  <si>
    <t>47 U.S.C. Section 396</t>
  </si>
  <si>
    <t>Communications Compliance Act establishes Corporation of Public Broadcasting</t>
  </si>
  <si>
    <t xml:space="preserve">Title 47 C.F.R. Chapter I </t>
  </si>
  <si>
    <t>Telecommunication-Federal Communications Commission (FCC)</t>
  </si>
  <si>
    <t>Section 59-7-10</t>
  </si>
  <si>
    <t>Section 59-7-20</t>
  </si>
  <si>
    <t>Section 59-7-30</t>
  </si>
  <si>
    <t>Section 59-7-40</t>
  </si>
  <si>
    <t>Section 59-7-50</t>
  </si>
  <si>
    <t>Authorizes acceptance of contributions and sale or lease of facilities.</t>
  </si>
  <si>
    <t>Section 59-7-60</t>
  </si>
  <si>
    <t>Goal 1 - Works toward creating a more entrepreneurial agency through administrative efforts such as revenue generation, state fund development, marketing, developing employees to be successful in this new environment.</t>
  </si>
  <si>
    <t>Strategy 1.1 - Increase giving/underwriting support</t>
  </si>
  <si>
    <t>Objective 1.1.1 - Works with ETV Endowment to grow revenue</t>
  </si>
  <si>
    <t>Objective 1.1.2 - Works with ETV Endowment to grow members/donors</t>
  </si>
  <si>
    <t>Objective 1.1.3 - Increase agency underwriting</t>
  </si>
  <si>
    <t>Strategy 1.2 - Provides value added services to the State of South Carolina to support proviso funding</t>
  </si>
  <si>
    <t>Objective 1.2.1 - Delivers teacher training; acknowledges and supports, teacher professionalism and training; supports equity and access; and uses innovative technology</t>
  </si>
  <si>
    <t>Objective 1.2.2 - Provides transparency services to the legislature as requested</t>
  </si>
  <si>
    <t>Objective 1.2.3 - Provides emergency preparedness services to the State of South Carolina and training for public service officials</t>
  </si>
  <si>
    <t>Strategy 1.3 - Employee development</t>
  </si>
  <si>
    <t>Objective 1.3.1 - Provides employee performance management</t>
  </si>
  <si>
    <t>Objective 1.3.2 - Keep turnover at 5-8%</t>
  </si>
  <si>
    <t>Strategy 1.4 - Sale of Services</t>
  </si>
  <si>
    <t>Objective 1.4.1 - Sell production services to agencies and the private sector</t>
  </si>
  <si>
    <t>Strategy 1.5 - Sell ETV video product to the public</t>
  </si>
  <si>
    <t>Objective 1.5.1 - Maximize sales of ETV programs with available product</t>
  </si>
  <si>
    <t>Objective 1.5.2 - Maximize revenues from sales with available product</t>
  </si>
  <si>
    <t>Goal 2 - Produce, convene, distribute, and market educational resources for South Carolina’s Pre K-12 administrators, teachers, staff and students; using current educational content tools, technology, networks, and teaching practices that can be replicated throughout the state; combine these efforts with teacher training and credited recertification courses to meet the goals of the Profile of the South Carolina Graduate.</t>
  </si>
  <si>
    <t>Strategy 2.1 - Improve teacher quality by customizing face-to-face training and online professional development services based on the state's and local schools’ subject, skills and career needs</t>
  </si>
  <si>
    <t>Objective 2.1.1 - Provides face-to-face training within schools, at regional centers and at ETV.  Provides online courses for teachers to acquire recertification through the SC Department of Education.</t>
  </si>
  <si>
    <t>Strategy 2.2 - Collaborate with Department of Education, school districts and applicable state education institutions to create, convene, and distribute educational content to support Pre K-12 needs identified within profile of the SC Graduate</t>
  </si>
  <si>
    <t xml:space="preserve">Objective 2.2.1 - Creates a new platform of Education Pre K-12 lessons for teachers to use in the classroom </t>
  </si>
  <si>
    <t>Objective 2.2.2 - Provides statewide national and local Pre K-12 educational content through ETV StreamlineSC, South Carolina PBS LearningMedia, ETV's Knowitall.org, and LearningWhy for students, teachers staff, and administrators</t>
  </si>
  <si>
    <t xml:space="preserve">Strategy 2.3 - Produce and market Pre K-12 educational broadcast and web programming to target students, teachers staff and administrators, parents and local communities </t>
  </si>
  <si>
    <t>Objective 2.3.1 - Provide "Carolina Classrooms" a statewide broadcast and streaming program on topics and issues of importance to Pre-K institutions, parents, and citizenry</t>
  </si>
  <si>
    <t xml:space="preserve">Strategy 2.4 - To aggregate content for easy access to districts throughout the state in order to meet Pre K-12 curriculum and professional development requirements </t>
  </si>
  <si>
    <t>Objective 2.4.1 - Track ETV StreamlineSC, South Carolina PBS LearningMedia, Knowiatll.org, and LearningWhy usage to determine impact of providing content</t>
  </si>
  <si>
    <t>Objective 2.4.2 - Track Pre-K-12 Educator Online Recertification Renewal Credits usage and face-to-face trainings to measure impact of provided PD material</t>
  </si>
  <si>
    <t>Goal 3 - Grow agency services with quality media and programming.  Transparency services to legislature and government to provide citizens with an understanding of how government works.</t>
  </si>
  <si>
    <t>Strategy 3.1 - Increase transparency support</t>
  </si>
  <si>
    <t>Objective 3.1.1 -Increase session and committee streaming support as requested</t>
  </si>
  <si>
    <t xml:space="preserve">Strategy 3.2 - Provides support for law enforcement training </t>
  </si>
  <si>
    <t>Objective 3.2.1 - Coordinate with Criminal Justice Academy and SLED partners to increase training opportunities</t>
  </si>
  <si>
    <t>Strategy 3.3 - Provides emergency operations support</t>
  </si>
  <si>
    <t>Objective 3.3.1 - Provide SCHEART</t>
  </si>
  <si>
    <t>Objective 3.3.2 - Continue to seek tower space leases</t>
  </si>
  <si>
    <t>Goal 4 - Produces, acquires, and presents broadcast, radio, web, and mobile programming to become a provider of choice and create effective content</t>
  </si>
  <si>
    <t>Strategy 4.1 - Maintains and develops South Carolina's image as a quality provider of National radio and television programming for the networks</t>
  </si>
  <si>
    <t>Objective 4.1.1 - National program efforts reflect a focus on sharing the good news about SCETV's quality, tasteful programming and entertainment</t>
  </si>
  <si>
    <t>Strategy 4.2 - Creates balance for local programming and content on radio and television to address important issues in South Carolina and be entertaining and enlightening</t>
  </si>
  <si>
    <t>Objective 4.2.1 - Produces engaging and enlightening local television programming; ratings reflect that quality</t>
  </si>
  <si>
    <t>Objective 4.2.2 - Produces engaging and enlightening local radio programming; ratings reflect that quality</t>
  </si>
  <si>
    <t>Objective 4.2.3 - Produces engaging and enlightening local web content; web analytics reflect that quality</t>
  </si>
  <si>
    <t>Strategy 4.3 - Maximizes hours of the venerable PBS Kids and other children's programming</t>
  </si>
  <si>
    <t>Objective 4.3.1 - Provides content to help SC's children grow and learn with PBS Kids anchoring children's show.</t>
  </si>
  <si>
    <t>Strategy 4.4 - Seek to maximize the number of ETV television viewers</t>
  </si>
  <si>
    <t>Objective 4.4.1 - Maximize TV ratings</t>
  </si>
  <si>
    <t>Strategy 4.6 - Maximizes www.scetv.org website</t>
  </si>
  <si>
    <t>Objective 4.6.1 - Seek to maximize number of ETV web users</t>
  </si>
  <si>
    <t>Strategy 4.7 - Maximizes user of ETV Apps</t>
  </si>
  <si>
    <t>Objective 4.7.1 - Seek to maximize number of ETV App users</t>
  </si>
  <si>
    <t>Endowment Revenues</t>
  </si>
  <si>
    <t>Face to Face Teacher Training</t>
  </si>
  <si>
    <t>Employee Turnover (FTEs only)</t>
  </si>
  <si>
    <t>Pre-K-12 Educator Online Recertification Renewal Credits</t>
  </si>
  <si>
    <t>Legislative Broadcast Session Hours</t>
  </si>
  <si>
    <t>On-Demand Pre-K-12 Sessions/Uses</t>
  </si>
  <si>
    <t>Local Television Programming Hours</t>
  </si>
  <si>
    <t>Local Radio Programming Hours</t>
  </si>
  <si>
    <t>PBS Kids Programming</t>
  </si>
  <si>
    <t>Television Viewing Households</t>
  </si>
  <si>
    <t>Radio Listeners</t>
  </si>
  <si>
    <t>Production billings</t>
  </si>
  <si>
    <t>www.scetv.org sessions</t>
  </si>
  <si>
    <t>www.scetv.org users</t>
  </si>
  <si>
    <t>www.scetv.org page views</t>
  </si>
  <si>
    <t>www.scpublicradio.org website sessions</t>
  </si>
  <si>
    <t>www.scpublicradio.org website page views</t>
  </si>
  <si>
    <t>SCETV App Downloads</t>
  </si>
  <si>
    <t>Cove sessions</t>
  </si>
  <si>
    <t>Cove users</t>
  </si>
  <si>
    <t>Cove page views</t>
  </si>
  <si>
    <t>YouTube video views</t>
  </si>
  <si>
    <t>YouTube minutes watched</t>
  </si>
  <si>
    <t>NPR One</t>
  </si>
  <si>
    <t>Revenue generated from billings and collections</t>
  </si>
  <si>
    <t>Number of teachers attending training delivered in-person</t>
  </si>
  <si>
    <t>Hours spent streaming legislative sessions and committee meetings</t>
  </si>
  <si>
    <t xml:space="preserve">Employee retention </t>
  </si>
  <si>
    <t>Hours for which teachers have registered for online recertification training</t>
  </si>
  <si>
    <t>Hours spent broadcasting legislative sessions and committee meetings</t>
  </si>
  <si>
    <t>Combines Knowitall, PBS Learning Media Sessions, and StreamlineSC uses</t>
  </si>
  <si>
    <t>Audience programming preferences</t>
  </si>
  <si>
    <t>Audience programming  preferences</t>
  </si>
  <si>
    <t>Audience numbers and characteristics</t>
  </si>
  <si>
    <t xml:space="preserve">Audience numbers and characteristics </t>
  </si>
  <si>
    <t>Revenue generated from production billings</t>
  </si>
  <si>
    <t>Sessions for which visitors were actively engaged</t>
  </si>
  <si>
    <t>Users actively engaged</t>
  </si>
  <si>
    <t>Website page views</t>
  </si>
  <si>
    <t xml:space="preserve">Active sessions streaming audio </t>
  </si>
  <si>
    <t>Audience Download Rate</t>
  </si>
  <si>
    <t>Videos viewed within PBS Cove</t>
  </si>
  <si>
    <t>Videos viewed for SCETV uploaded to YouTube</t>
  </si>
  <si>
    <t>Minutes spent watching SCETV uploaded videos to YouTube</t>
  </si>
  <si>
    <t>Monthly users  listening to SC Public Radio's internet stream via NPR mobile app</t>
  </si>
  <si>
    <t>July - June</t>
  </si>
  <si>
    <t>2014-15: Y
2015-16: Y
2016-17: Y</t>
  </si>
  <si>
    <t>SC Department of Education, School Districts, Governor, and General Assembly</t>
  </si>
  <si>
    <t xml:space="preserve">Statewide tower and antenna/wireless communications industry, General Assembly </t>
  </si>
  <si>
    <t>School Districts</t>
  </si>
  <si>
    <t>Proviso 8.2</t>
  </si>
  <si>
    <t>Proviso 8.4</t>
  </si>
  <si>
    <t>Office of the President/CEO</t>
  </si>
  <si>
    <t>Administration/HR</t>
  </si>
  <si>
    <t>SC Public Radio and SCETV Programming</t>
  </si>
  <si>
    <t>Education</t>
  </si>
  <si>
    <t>Content</t>
  </si>
  <si>
    <t>Engineering</t>
  </si>
  <si>
    <t>Communications</t>
  </si>
  <si>
    <t>Underwriting</t>
  </si>
  <si>
    <t>Finance/Procurement</t>
  </si>
  <si>
    <t>Focuses on producing Network content creation and distribution</t>
  </si>
  <si>
    <t>Responsible for Accounting, Budget, and Procurement</t>
  </si>
  <si>
    <t>Responsible for Human Resources, Information Technology, and Facilities/Fleet</t>
  </si>
  <si>
    <t>Responsible for Broadcast Operations, Studio Operations, Educational Technology, and Transmissions</t>
  </si>
  <si>
    <t>Manages corporate sponsorship program</t>
  </si>
  <si>
    <t>Focuses on public radio and TV programming</t>
  </si>
  <si>
    <t>Provides strategic direction and vision for the organization to include managing agency resources and providing services for education, government, business, and viewers</t>
  </si>
  <si>
    <t>Office of the President/CEO
SC Public Radio and SCETV Programming
Content
Engineering
Communications</t>
  </si>
  <si>
    <t>Office of the President/CEO
Administration/HR</t>
  </si>
  <si>
    <t>Office of the President/CEO
Education</t>
  </si>
  <si>
    <t>Objective 3.3.2 - Continue to seek tower space licenses</t>
  </si>
  <si>
    <t>Office of the President/CEO
SC Public Radio and SCETV Programming
Content
Engineering</t>
  </si>
  <si>
    <t xml:space="preserve">Office of the President/CEO
Engineering </t>
  </si>
  <si>
    <t>Office of the President/CEO
Administration/HR
Engineering
Finance/Procurement</t>
  </si>
  <si>
    <t xml:space="preserve">Office of the President/CEO
SC Public Radio and SCETV Programming
Content
</t>
  </si>
  <si>
    <t xml:space="preserve">Office of the President/CEO
SC Public Radio and SCETV Programming
Content
Education
Communications
</t>
  </si>
  <si>
    <t>Non-Governmental 
Private Business</t>
  </si>
  <si>
    <t>State Government
Local Government
Non-Governmental</t>
  </si>
  <si>
    <t>State Government
Federal Government</t>
  </si>
  <si>
    <t>State Government</t>
  </si>
  <si>
    <t>Individual</t>
  </si>
  <si>
    <t>Individual
State Government</t>
  </si>
  <si>
    <t>State Government
Non-Governmental
Higher Education Institute
Individual</t>
  </si>
  <si>
    <t>Local Government
Individual</t>
  </si>
  <si>
    <t>Non-Governmental</t>
  </si>
  <si>
    <t>State Government
Private Business</t>
  </si>
  <si>
    <t>Federal Government
State Government
Non-Governmental
Private Business</t>
  </si>
  <si>
    <t>Federal Government
State Government
Non-Governmental</t>
  </si>
  <si>
    <t>State Government
Non-Governmental 
Higher Education Institute
Private Business</t>
  </si>
  <si>
    <t xml:space="preserve">State Government
Non-Governmental 
Higher Education Institute
</t>
  </si>
  <si>
    <t>State Government
Non-Governmental 
Private Business</t>
  </si>
  <si>
    <t>Non-Governmental
Individual</t>
  </si>
  <si>
    <t>Non-Governmental
Individual
Private Business</t>
  </si>
  <si>
    <t>II. D.2. Local &amp; Transparency</t>
  </si>
  <si>
    <t>II. B.4. Agency, Local, and other Educational Services</t>
  </si>
  <si>
    <t>I. Internal Administration
III. Employee Benefits</t>
  </si>
  <si>
    <t>II. B.1. Pre-K Education
II. B.2. K-12 Education</t>
  </si>
  <si>
    <t>II. B.5. Training and Assessment</t>
  </si>
  <si>
    <t>II. A.2. Engineering Administration</t>
  </si>
  <si>
    <t>II. C. Radio Content
II. D.1. Television Content</t>
  </si>
  <si>
    <t>II. D.1. Television Content</t>
  </si>
  <si>
    <t xml:space="preserve">II. C. Radio Content
</t>
  </si>
  <si>
    <t>II. C. Radio Content</t>
  </si>
  <si>
    <t>Anthony Padgett (responsible less than 3 years)
Shari Hutchinson (responsible more than 3 years)
Kerry Feduk (responsible more than 3 years)</t>
  </si>
  <si>
    <t>Anthony Padgett (responsible less than 3 years)
Kerry Feduk (responsible more than 3 years)</t>
  </si>
  <si>
    <t>Anthony Padgett (responsible less than 3 years)
Jennifer Green (responsible less than 3 years)</t>
  </si>
  <si>
    <t>Anthony Padgett (responsible less than 3 years)
Dean Byrd (responsible more than 3 years)</t>
  </si>
  <si>
    <t xml:space="preserve">Anthony Padgett (responsible less than 3 years)
Shari Hutchinson (responsible more than 3 years)
Kerry Feduk (responsible more than 3 years)
Mark Jahnke (responsible less than 3 years)
</t>
  </si>
  <si>
    <t xml:space="preserve">Anthony Padgett (responsible less than 3 years)
Mark Jahnke (responsible less than 3 years)
</t>
  </si>
  <si>
    <t xml:space="preserve">Anthony Padgett (responsible less than 3 years)
Jennifer Green (responsible less than 3 years)
Mark Jahnke (responsible less than 3 years)
</t>
  </si>
  <si>
    <t>Anthony Padgett (responsible less than 3 years)
Shari Hutchinson (responsible more than 3 years)
Kerry Feduk (responsible more than 3 years)
Dean Byrd (responsible more than 3 years)
Glenn Rawls (responsible more than 3 years)</t>
  </si>
  <si>
    <t>Target and Actual Results Time Period #4 (FY 2015-2016)</t>
  </si>
  <si>
    <t>Target and Actual Results 
Time Period #1
(FY 2012-2013)</t>
  </si>
  <si>
    <t xml:space="preserve">Target and Actual Results 
Time Period #2
(FY 2013-2014)
</t>
  </si>
  <si>
    <t>Target and Actual Results 
Time Period #3
(FY 2014-2015)</t>
  </si>
  <si>
    <t>Target and Actual Results Time Period #5  
(FY 2016-2017)</t>
  </si>
  <si>
    <t>Target Results
Time Period #6 
(FY 2017-2018)</t>
  </si>
  <si>
    <t>n/a</t>
  </si>
  <si>
    <t>10 percent</t>
  </si>
  <si>
    <t>ETV or PBS goal</t>
  </si>
  <si>
    <t>Radio, Television, and Wire, Satellite, and Cable Communications Industry and Users</t>
  </si>
  <si>
    <t>Public Radio and Television Broadcasting/Public Telecommunications Industry and Users</t>
  </si>
  <si>
    <t>Study of the use of educational television for instructional purposes in public schools statewide</t>
  </si>
  <si>
    <t>January - December</t>
  </si>
  <si>
    <t xml:space="preserve">Strategy 4.5 - Seek to maximize the number of SC Public Radio listeners </t>
  </si>
  <si>
    <t>Objective 4.5.1 - Maximize SC Public Radio ratings</t>
  </si>
  <si>
    <t>Office of the President/CEO
Content
Education</t>
  </si>
  <si>
    <t>Anthony Padgett (responsible less than 3 years)
Kerry Feduk (responsible more than 3 years)
Dean Byrd (responsible more than 3 years)</t>
  </si>
  <si>
    <t>Office of the President/CEO
Content
Underwriting
Finance/Procurement</t>
  </si>
  <si>
    <t>Anthony Padgett (responsible less than 3 years)
Melanie Boyer (responsible more than 3 years)
Kerry Feduk (responsible more than 3 years)</t>
  </si>
  <si>
    <t>Office of the President/CEO
Education
Content</t>
  </si>
  <si>
    <t xml:space="preserve">Anthony Padgett (responsible less than 3 years)
Kerry Feduk (responsible more than 3 years)
Dean Byrd (responsible more than 3 years)
</t>
  </si>
  <si>
    <t>Office of the President/CEO
Education
SC Public Radio and SCETV Programming
Content</t>
  </si>
  <si>
    <t xml:space="preserve">Anthony Padgett (responsible less than 3 years)
Shari Hutchinson (responsible more than 3 years)
Kerry Feduk (responsible more than 3 years)
Dean Byrd (responsible more than 3 years)
</t>
  </si>
  <si>
    <t>Office of the President/CEO
Content
Engineering</t>
  </si>
  <si>
    <t>Anthony Padgett (responsible less than 3 years)
Kerry Feduk (responsible more than 3 years)
Mark Jahnke (responsible less than 3 years)</t>
  </si>
  <si>
    <t xml:space="preserve">Office of the President/CEO
SC Public Radio and SCETV Programming
Content
Communications
</t>
  </si>
  <si>
    <t>Anthony Padgett (responsible less than 3 years)
Shari Hutchinson (responsible more than 3 years)
Kerry Feduk (responsible more than 3 years)
Glenn Rawls (responsible more than 3 years)</t>
  </si>
  <si>
    <t xml:space="preserve">Office of the President/CEO
Content
</t>
  </si>
  <si>
    <t xml:space="preserve">Office of the President/CEO
SC Public Radio and SCETV Programming
</t>
  </si>
  <si>
    <t xml:space="preserve">Anthony Padgett (responsible less than 3 years)
Shari Hutchinson (responsible more than 3 years)
</t>
  </si>
  <si>
    <t xml:space="preserve">Office of the President/CEO
SC Public Radio and SCETV Programming
Education
Communications
</t>
  </si>
  <si>
    <t>Anthony Padgett (responsible less than 3 years)
Shari Hutchinson (responsible more than 3 years)
Dean Byrd (responsible more than 3 years)
Glenn Rawls (responsible more than 3 years)</t>
  </si>
  <si>
    <t>www.scpublicradio.org  streaming</t>
  </si>
  <si>
    <t xml:space="preserve">Office of the President/CEO
Underwriting 
SC Public Radio and SCETV Programming
Communications
</t>
  </si>
  <si>
    <t xml:space="preserve">Anthony Padgett (responsible less than 3 years)
Melanie Boyer (responsible more than 3 years)
Shari Hutchinson (responsible more than 3 years)
Glenn Rawls (responsible more than 3 years)
</t>
  </si>
  <si>
    <t xml:space="preserve">Office of the President/CEO
SC Public Radio and SCETV Programming
Communications
</t>
  </si>
  <si>
    <t xml:space="preserve">Anthony Padgett (responsible less than 3 years)
Shari Hutchinson (responsible more than 3 years)
Glenn Rawls (responsible more than 3 years)
</t>
  </si>
  <si>
    <t>Anthony Padgett (responsible less than 3 years)
Kerry Feduk (responsible more than 3 years)
Glenn Rawls (responsible more than 3 years)</t>
  </si>
  <si>
    <t xml:space="preserve">Office of the President/CEO
Content
Communications
</t>
  </si>
  <si>
    <t>1A.23</t>
  </si>
  <si>
    <t>1A.36</t>
  </si>
  <si>
    <t>1A.43</t>
  </si>
  <si>
    <t>SDE-EIA: Reading</t>
  </si>
  <si>
    <t>SDE-EIA: EOC Partnerships for Innovation</t>
  </si>
  <si>
    <t>DOA: Sale of Surplus Real Property</t>
  </si>
  <si>
    <t>GP: School Technology Initiative</t>
  </si>
  <si>
    <t>Studies and reports; cooperation of state agencies; acquisition of property</t>
  </si>
  <si>
    <t>Proviso 1A.23</t>
  </si>
  <si>
    <t>Proviso 1A.36</t>
  </si>
  <si>
    <t>Manages initiatives pertaining to Pre-K-12 and law enforcement and public services (including professional development, instructional content, web services, public awareness and communications)</t>
  </si>
  <si>
    <t>93.20</t>
  </si>
  <si>
    <t>Legislative Streaming (streaming session hours)</t>
  </si>
  <si>
    <t>Anthony Padgett (responsible less than 3 years)
Shari Hutchinson (responsible more than 3 years)
Kerry Feduk (responsible more than 3 years)
Mark Jahnke (responsible less than 3 years)
Glenn Rawls (responsible more than 3 years)</t>
  </si>
  <si>
    <t>Office of the President/CEO
Education
Engineering</t>
  </si>
  <si>
    <t>Anthony Padgett (responsible less than 3 years)
Dean Byrd (responsible more than 3 years)
Mark Jahnke (responsible less than 3 years)</t>
  </si>
  <si>
    <t>Creates ETV Commission</t>
  </si>
  <si>
    <t>Authorizes per diem for Commission members</t>
  </si>
  <si>
    <t>Creates ETV Commission Advisory Committees</t>
  </si>
  <si>
    <t xml:space="preserve">Anthony Padgett (responsible less than 3 years)
Shari Hutchinson (responsible more than 3 years)
Glenn Rawls (responsible more than 3 years)
</t>
  </si>
  <si>
    <t>Restricted</t>
  </si>
  <si>
    <t xml:space="preserve">Earmarked </t>
  </si>
  <si>
    <t xml:space="preserve">10010000
</t>
  </si>
  <si>
    <t>50550000
55110001</t>
  </si>
  <si>
    <t>General Fund</t>
  </si>
  <si>
    <t>Educ Improvement</t>
  </si>
  <si>
    <t>Federal
2015 Severe Flooding -FEMA Reimbursement</t>
  </si>
  <si>
    <t>30350000
30350083
30350084
35190000
35210000
38530000
39580000</t>
  </si>
  <si>
    <t>Op Rev-Int Serv FD
Op Rev-ETV Agency Services Fund
Op Rev-ETV Broadband Lease
Public Broadcasting Grant
Grants-Non Federal
SCEIS Agy Set Aside
Sale of Assets</t>
  </si>
  <si>
    <t>50550000
55110001
55110002</t>
  </si>
  <si>
    <t>Federal
2015 Severe Flooding -FEMA Reimbursement
Hurricane Matthew</t>
  </si>
  <si>
    <t xml:space="preserve">2000.301000.000
2000.451000.000
8900.000000X000
8900.010000X000
9500.050000.000
9820.030000X000
</t>
  </si>
  <si>
    <t>0100.000000.000
2000.300500.000
2000.301000.000
2000.301500.000
2000.352000.000
2000.400000.000
2000.450500.000
2000.451000.000
2000.451500.000
2000.500500.000
2000.501000.000
2000.501500.000
2001.351000.000
9500.050000.000
9812.180000X000
9901.951400.000</t>
  </si>
  <si>
    <t>0100.000000.000
2000.300500.000
2000.301000.000
2000.350500.000
2000.351500.000
2000.352000.000
2000.352500.000
2000.400000.000
2000.451000.000
2000.351000.000
9500.050000.000</t>
  </si>
  <si>
    <t xml:space="preserve">I. Administration
II.A.1 Engineering Admin
II.A.2 Transmis &amp; Recep
II.B.1 Pre-K Education
II.B.3 Higher Education
II.B.4 Agency Local Other
II.B.5 Training and Assessment
II.C Radio Content
II.D.2 Local &amp; Transparency
II.B.2 K-12 Education
X. Employee Benefits
</t>
  </si>
  <si>
    <t>2000.301000.000
2001.150000.000
9500.050000.000</t>
  </si>
  <si>
    <t>II.A.2 Transmis &amp; Recep
ZZ Community Education
X. Employee Benefits</t>
  </si>
  <si>
    <t xml:space="preserve">2000.301000.000
2000.451000.000
8900.000000X000
9500.050000.000
9820.030000X000
</t>
  </si>
  <si>
    <t>0100.000000.000
2000.300500.000
2000.301000.000
2000.301500.000
2000.352000.000
2000.400000.000
2000.450500.000
2000.451000.000
2000.451500.000
2000.500500.000
2000.501000.000
2000.501500.000
2001.351000.000
9500.050000.000
9812.180000X000
9816.250000X000
9901.951400.000</t>
  </si>
  <si>
    <t xml:space="preserve">0100.000000.000
2000.300500.000
2000.301000.000
2000.350500.000
2000.351500.000
2000.352000.000
2000.352500.000
2000.400000.000
2000.451000.000
2000.351000.000
9500.050000.000
9810.210000X000
9812.200000X000
9813.190000X000
9815.220000X000
9816.230000X000
9816.240000X000
9816.250000X000
</t>
  </si>
  <si>
    <t>I. Administration
II.A.1 Engineering Admin
II.A.2 Transmis &amp; Recep
II.B.1 Pre-K Education
II.B.3 Higher Education
II.B.4 Agency Local Other
II.B.5 Training and Assessment
II.C Radio Content
II.D.2 Local &amp; Transparency
II.B.2 K-12 Education
X. Employee Benefits
IV. TCC HVAC Repl Yr One
IV. Tower Inspection/Rep
IV. Rutledge Move
IV. Studio Upgrade/Remote
IV. Master Control (Kids Edu)
IV. ATSC 3.0 Upgrades
IV. FCC Req Chnl Reassgn</t>
  </si>
  <si>
    <t>2000.301000.000
2001.150000.000
9500.050000.000
9816.250000X000</t>
  </si>
  <si>
    <t>SCEIS</t>
  </si>
  <si>
    <t>Other/Federal</t>
  </si>
  <si>
    <t>All Agency</t>
  </si>
  <si>
    <t xml:space="preserve">II.A.2 Transmis &amp; Recep
II.D.2 Local &amp; Transparency
10% GF Carryforward
General Fund Allocations
X. Employee Benefits
Capital Needs
</t>
  </si>
  <si>
    <t xml:space="preserve">I. Administration
II.A.1 Engineering Admin
II.A.2 Transmis &amp; Recep
II.A.3 Communications
II.B.3 Higher Education
II.B.4 Agency Local Other
II.C Radio Content
II.D.1 National
II.D.2 Local &amp; Transparency
II.D.3 Regional Operations
II.E.1 Fundraising
II.E.2 Underwriting
II.E.3 Marketing
II.B.2 K-12 Education
X. Employee Benefits
Capital Needs
Capital Projects
</t>
  </si>
  <si>
    <t xml:space="preserve">II.A.2 Transmis &amp; Recep
II.D.2 Local &amp; Transparency
General Fund Allocations
X. Employee Benefits
Capital Needs
</t>
  </si>
  <si>
    <t>II.A.2 Transmis &amp; Recep
Community Education
X. Employee Benefits
IV. FCC Req Chnl Reassgn</t>
  </si>
  <si>
    <t xml:space="preserve">I. Administration
II.A.1 Engineering Admin
II.A.2 Transmis &amp; Recep
II.A.3 Communications
II.B.3 Higher Education
II.B.4 Agency Local Other
II.C Radio Content
II.D.1 National
II.D.2 Local &amp; Transparency
II.D.3 Regional Operations
II.E.1 Fundraising
II.E.2 Underwriting
II.E.3 Marketing
II.B.2 K-12 Education
X. Employee Benefits
Capital Needs
IV. FCC Req Chnl Reassgn
Capital Projects
</t>
  </si>
  <si>
    <t>GP: Broadband Spectrum Lease</t>
  </si>
  <si>
    <t>Anthony Padgett (responsible less than 3 years)
Shari Hutchinson (responsible more than 3 years)
Kerry Feduk (responsible more than 3 years)
Mark Jahnke (responsible less than 3 years)
Dean Byrd (responsible more than 3 years)</t>
  </si>
  <si>
    <t>Office of the President/CEO 
SC Public Radio and SCETV Programming
Content
Engineering
Education</t>
  </si>
  <si>
    <t>Office of the President/CEO
Underwriting
Finance/Procurement</t>
  </si>
  <si>
    <t>Anthony Padgett (responsible less than 3 years)
Melanie Boyer (responsible more than 3 years)</t>
  </si>
  <si>
    <t>Office of the President/CEO
Education
Engineering
Content</t>
  </si>
  <si>
    <t>Anthony Padgett (responsible less than 3 years)
Dean Byrd (responsible more than 3 years)
Mark Jahnke (responsible less than 3 years)
Kerry Feduk (responsible more than 3 years)</t>
  </si>
  <si>
    <t>Responsible for agency and on-air communications as well as public events</t>
  </si>
  <si>
    <t>Encourage the growth and development of nonbroadcast telecommunications technologies for the delivery of public telecommunications services</t>
  </si>
  <si>
    <t xml:space="preserve">Expand and develop public telecommunications and the diversity of its programming </t>
  </si>
  <si>
    <t>Encourage the development of programming that involves creative risks and that addresses the needs of unserved and underserved audiences, particularly children and minorities</t>
  </si>
  <si>
    <t>Address national concerns and solve local problems through community programs and outreach programs</t>
  </si>
  <si>
    <t>All citizens have access to public telecommunications services through all appropriate available telecommunications distribution technologies</t>
  </si>
  <si>
    <t>Federal requirement for practice and procedures for telecommunication services and equipment</t>
  </si>
  <si>
    <t>Disruptions to communications</t>
  </si>
  <si>
    <t>Access to telecommunications service</t>
  </si>
  <si>
    <t>Emergency alert system requirements</t>
  </si>
  <si>
    <t>Resiliency, redundancy, and reliability of communications</t>
  </si>
  <si>
    <t>Access to services and equipment for people with disabilities</t>
  </si>
  <si>
    <t>Construction, marking, and lighting of antenna structures</t>
  </si>
  <si>
    <t>Prevent harmful interference to authorized radio communication services</t>
  </si>
  <si>
    <t xml:space="preserve">Purchase, lease or acquire and operate educational television, radio, and related equipment and facilities </t>
  </si>
  <si>
    <t>Proviso 8.1</t>
  </si>
  <si>
    <t>Distribute specified amount from Spectrum Auction in segregated and restricted account</t>
  </si>
  <si>
    <t>Distribute specified amount from Spectrum Auction to the SC Department of Education</t>
  </si>
  <si>
    <t>Produce Spectrum Auction report to Ways and Means and Senate Finance Committee</t>
  </si>
  <si>
    <t>Proviso 8.3</t>
  </si>
  <si>
    <t>Approve all leases for antenna placement on state-owned towers and building</t>
  </si>
  <si>
    <t>Coordinate new tower construction on state-owned property</t>
  </si>
  <si>
    <t>Promote and market excess capacity on the State's wireless communications infrastructure</t>
  </si>
  <si>
    <t>Generate revenue by leasing, licensing, or selling excess capacity on the State's wireless communications infrastructure</t>
  </si>
  <si>
    <t>Construct new communications assets on state-owned property</t>
  </si>
  <si>
    <t>Identify carry forward amounts and designate appropriate accounting codes</t>
  </si>
  <si>
    <t>Monitor all leases for antenna and tower operations through inspections</t>
  </si>
  <si>
    <t>Retain and expend funds for agency operations from the wireless communications towers efforts</t>
  </si>
  <si>
    <t>Carry forward funding from the wireless communications towers effort</t>
  </si>
  <si>
    <t>Issue a Wireless Communications Tower report for the Senate Finance and House Ways and Means Committees.</t>
  </si>
  <si>
    <t>Proviso 93.20</t>
  </si>
  <si>
    <t>All Sale of Surplus property for Key Road to be retained internally</t>
  </si>
  <si>
    <t>Proviso 117.89</t>
  </si>
  <si>
    <t>Provide technology, encourage use of technology in public schools.</t>
  </si>
  <si>
    <t>Funds retained and carried forward for the purpose of the School Technology Initiative</t>
  </si>
  <si>
    <t>Percentage of Sale of Surplus property proceeds to be transferred to the Department of Administration</t>
  </si>
  <si>
    <t>Receive funds and designate for continuation of services as provided in the prior fiscal year</t>
  </si>
  <si>
    <t>Receive funding and provide training and technical support on educational resources to teachers and schools</t>
  </si>
  <si>
    <t>Proviso 1A.43</t>
  </si>
  <si>
    <t>Proviso 117.79</t>
  </si>
  <si>
    <t xml:space="preserve">Monitors the management and administration of the broadband spectrum lease and receives lease payments directly.  </t>
  </si>
  <si>
    <t>Monitor any defaults by the current lease holders and use contingent funds until such time as a new lease can be negotiated.</t>
  </si>
  <si>
    <t xml:space="preserve">Reimburse the members of the Commission and the advisory committees for per diem and mileage </t>
  </si>
  <si>
    <t>Provide media for instructional, educational, and cultural purposes through public broadcasting</t>
  </si>
  <si>
    <t>All organizational units within the agency</t>
  </si>
  <si>
    <t>Education and Engineering Divisions</t>
  </si>
  <si>
    <t>Engineering, Content, and Communications Divisions</t>
  </si>
  <si>
    <t>Engineering and Content Divisions</t>
  </si>
  <si>
    <t>Engineering Division</t>
  </si>
  <si>
    <t>Administration and Finance Divisions</t>
  </si>
  <si>
    <t>Education Division</t>
  </si>
  <si>
    <t>Engineering, Administration, and Finance Divisions</t>
  </si>
  <si>
    <t>Engineering and Administration  Divisions</t>
  </si>
  <si>
    <t>Education, Administration, and Finance Divisions</t>
  </si>
  <si>
    <t>Education and Content Division</t>
  </si>
  <si>
    <t xml:space="preserve">Decline in education throughout the state, including continuing education and early childhood education. </t>
  </si>
  <si>
    <t>Advocate for the services provided by SCETV to constituents.</t>
  </si>
  <si>
    <t xml:space="preserve">Work to reduce the number of state procurement procedures which impede our timely transitions to new technologies. </t>
  </si>
  <si>
    <t xml:space="preserve">Attend and participate in SCETV community and outreach programs so that others will also become engaged in the process. </t>
  </si>
  <si>
    <t xml:space="preserve">If there was no public TV and Radio, South Carolina's culture and history would be lost to many parts of the state. </t>
  </si>
  <si>
    <t xml:space="preserve">This could cause a potential for fines and loss of licensing. </t>
  </si>
  <si>
    <t>Support SCETV by understanding the role we have in this and also our need to work with SCEMD to ensure the safety of all citizens.</t>
  </si>
  <si>
    <t>Support SCETV by ensuring there are no conflicting mandates issued which would prevent this deliverable from being performed.</t>
  </si>
  <si>
    <t xml:space="preserve">Services would not be able to be provided without having the right equipment and facilities needed. </t>
  </si>
  <si>
    <t xml:space="preserve">There is currently no other agency which has the licensing ability and infrastructure to complete this deliverable. </t>
  </si>
  <si>
    <t xml:space="preserve">Obtain and understand the services provided through public TV and Radio at SCETV where there is a main emphasis on culture and history or the state. </t>
  </si>
  <si>
    <t xml:space="preserve">Support SCETV by understanding the need for exemptions through the procurement process. </t>
  </si>
  <si>
    <t xml:space="preserve">This could cause a potential for fines and loss of licensing as well as a huge loss for citizens to know about emergency situations. </t>
  </si>
  <si>
    <t xml:space="preserve">Support SCETV by understanding the need for exemptions through the procurement process to ensure on air interruptions are minimal. </t>
  </si>
  <si>
    <t xml:space="preserve">This is a loss for citizens to know about emergency situations. </t>
  </si>
  <si>
    <t xml:space="preserve">The services provided would not be consistent or reliable to the citizens who need the services for their awareness and educational use. </t>
  </si>
  <si>
    <t xml:space="preserve">Through not meeting this deliverable, we would be in violation of both FAA and FCC regulations as well as putting the citizens of the state at an extremely high risk of injury. </t>
  </si>
  <si>
    <t xml:space="preserve">There would loss in funding if we did not carry forward funds which could not be procured in the prior fiscal year. </t>
  </si>
  <si>
    <t xml:space="preserve">We would not be current with educational curriculum and standards if we were not aware of how we are being utilized throughout the state. </t>
  </si>
  <si>
    <t xml:space="preserve">This could dilute the current emergency communications infrastructure which depends on two-way radio and other mechanisms to provide redundancy and resiliency. </t>
  </si>
  <si>
    <t xml:space="preserve">Members would not be as inclined to serve and/or participate in regularly scheduled meetings. </t>
  </si>
  <si>
    <t xml:space="preserve">Continue to support and increase the state allowances for this reimbursement. </t>
  </si>
  <si>
    <t>Receive EIA funding and provide professional development with school districts and Dept. of Ed</t>
  </si>
  <si>
    <t>Work with the Dept. of Ed to expand the engagement of stakeholders</t>
  </si>
  <si>
    <t xml:space="preserve">These funds could be combined and not used for the intended purpose thus causing a loss of funding and services to not be invested in the infrastructure. </t>
  </si>
  <si>
    <t>Ensure the funds remain fully intact by supporting the investment and infrastructure needs at SCETV.</t>
  </si>
  <si>
    <t xml:space="preserve">These funds could be combined and not used for the intended purpose thus causing the Dept. of Education to have access and deliver standard based curriculum tools. </t>
  </si>
  <si>
    <t xml:space="preserve">Ensure the funds remain fully intact by supporting the collaborative curriculum support efforts of SCETV with the Dept. of Education. </t>
  </si>
  <si>
    <t xml:space="preserve">If the report was not submitted, there would not be transparency in SCETV's efforts to improve its current infrastructure. </t>
  </si>
  <si>
    <t xml:space="preserve">Through providing feedback after reading the report to ensure we are completing the initiative and can apply the feedback to improve the investments. </t>
  </si>
  <si>
    <t xml:space="preserve">Potential tower failures could cause significant property damage and personal injury and we would also be in violation of our contracts. </t>
  </si>
  <si>
    <t>Advocate for a workforce with expertise in tower maintenance and repair.</t>
  </si>
  <si>
    <t>Statewide integrated communication would be impaired along with a potential loss of operating revenue.</t>
  </si>
  <si>
    <t xml:space="preserve">There would not be enough funding to meet the needs or supporting our current infrastructure's maintenance. </t>
  </si>
  <si>
    <t xml:space="preserve">If the report was not submitted, there would not be transparency in SCETV's wireless communication efforts within the state. </t>
  </si>
  <si>
    <t>These funds could be combined and not used for the intended purpose thus causing SCETV not to reinvest in the intended purpose.</t>
  </si>
  <si>
    <t xml:space="preserve">The state's emergency services would be impacted causing major breakdowns in communication. </t>
  </si>
  <si>
    <t xml:space="preserve">These funds could be not used for the intended purpose thus causing a decrease of educational services provided throughout the state school systems. </t>
  </si>
  <si>
    <t xml:space="preserve">Meeting the needs of our state's expanding populations as well as the overall economic growth would not be met or sustained. </t>
  </si>
  <si>
    <t xml:space="preserve">Understand the importance of SCETV's role in communication throughout the state and assist with delivering the information to constituents and colleagues. </t>
  </si>
  <si>
    <t xml:space="preserve">These funds could be combined and not used for the intended purpose thus causing the Dept. of Administration not to reinvest in current occupied state facilities. </t>
  </si>
  <si>
    <t>Ensure the funds remain fully intact by supporting the reinvestment of maintaining current state properties.</t>
  </si>
  <si>
    <t xml:space="preserve">Schools throughout the state would not have the ability to educate students which would limit their efficacy of instruction. </t>
  </si>
  <si>
    <t xml:space="preserve">These funds could be not used for the intended purpose thus causing a reduction in the level of service that SCETV is current providing. </t>
  </si>
  <si>
    <t>Ensure the funds remain fully intact by supporting SCETV's goals and initiatives.</t>
  </si>
  <si>
    <t>Available FTEs:  145.20
Filled FTEs:   132
Temp/Grant: 0
Time Limited:  0
Part Time:  29</t>
  </si>
  <si>
    <t xml:space="preserve">Successful fundraising strategies are implemented using our on-air and online platforms to generate new members to grow and maintain the health of the ETV Endowment's overall membership program. </t>
  </si>
  <si>
    <t>Provide employee resources to ensure job success and high quality job performance</t>
  </si>
  <si>
    <t>Provide feedback, coaching, and necessary training to employees and supervisors</t>
  </si>
  <si>
    <t>Maintain employees as a result of job satisfaction</t>
  </si>
  <si>
    <t xml:space="preserve">Market the SCETV facilities and personnel skills and capabilities to meet target revenue gains 3-5% above previous annual revenue actuals. </t>
  </si>
  <si>
    <t xml:space="preserve">Optimize opportunities to sell production services in public and private sector (when appropriate) by representing SCETV in professional associations  and developing a strong network among peers.  </t>
  </si>
  <si>
    <t xml:space="preserve">Content provides needed facilities and personnel support services to create content in collaboration with Education Department.  </t>
  </si>
  <si>
    <t xml:space="preserve">Content uses its resources to support production needs for Carolina Classroom and its audience.  </t>
  </si>
  <si>
    <t xml:space="preserve">SCETV, as the only available state-wide broadcast network,  provides airs all House and Senate sessions on SCETV's WORLD channel  During 2016-17 ETV broadcast 273 hours of the House and Senate sessions aligning with the Network's fundamental responsibility to educate, inform, and broaden the perspective of the audience, and create opportunities for an informed citizenry on major issues affecting their lives.  </t>
  </si>
  <si>
    <t xml:space="preserve">SCETV began offering streaming services to legislative committees in 2012.  The service continues today.  Between 2012 and 2016 SCETV experienced a 79% increase in legislative streaming service.    </t>
  </si>
  <si>
    <t xml:space="preserve">Increase audience scope, expanding interests for public from diverse backgrounds. Local content includes statewide news and weather coverage.  </t>
  </si>
  <si>
    <t xml:space="preserve">We aggregate the best of what public media has to offer (programming) and we create original local programming focusing on what's most interesting about South Carolina.  We have the ability to provide audiences with local and acquired content they won't find anywhere but SCETV. </t>
  </si>
  <si>
    <t>Public trusts coverage; increase quality of life for audience. Offer indigenous content to attract SC listeners.</t>
  </si>
  <si>
    <t>SCETV delivers a variety of digital content such as “Original SC,” “Mytelehealth” and “Making it Grow” along with a diverse offering of non-series content shorts.  Our SCETV You Tube channel is the primary location for all this categorized content.  Viewer growth within this digital space has been steady from month to month yielding total views in FY 16 of 427,787 and 544,776 in FY 17.</t>
  </si>
  <si>
    <t xml:space="preserve">In collaboration with the President's Office, sent letters to all cable companies in SC letting them know Kids Channel was being added to SCETV's channel offerings.  </t>
  </si>
  <si>
    <t>Offer an easily navigable mobile app with much of SCETV and SC Public Radio content including live streams of both public radio stations.  Content is refreshed frequently to provide a new user experience with each use.</t>
  </si>
  <si>
    <t xml:space="preserve">Update content regularly and conduct sustained campaign to attract downloads of app to both Apple and Android devices. From FY 16 to FY 17 total downloads increased from 1,563 to 3,650.
</t>
  </si>
  <si>
    <t>Increases listener/sponsor confidence and support, and therefore facilitates future programing for the public radio. Higher ratings result in additional underwriting revenue.</t>
  </si>
  <si>
    <t xml:space="preserve">Demonstrated support of programming by public allows service to be available more widely for underserved populations. In addition to broadcast, uses streaming and ancillary apps such as Tune-In, Public Radio Player, NPR One, and iTunes radio.  </t>
  </si>
  <si>
    <t>Increase public knowledge of educational and entertainment resources available through agency. Produce  content for PBS/NPR to tell South Carolina’s story to the nation.</t>
  </si>
  <si>
    <t xml:space="preserve">Users of scetv.org enjoy swift navigation of site and can use bookmarks to easily access direct links resulting in a modest overall bounce rate. For FY 2016-17 scetv.org had bounce rate of 26.46% which is considered low based on industry standards.  This means SC audiences are engaged with SCETV and staying online longer because of its content.   </t>
  </si>
  <si>
    <t xml:space="preserve">Endowment Revenues
</t>
  </si>
  <si>
    <t>Production Billings</t>
  </si>
  <si>
    <t xml:space="preserve">Face to Face Teacher Training
Pre-K-12 Educator Online Recertification Renewal Credits
</t>
  </si>
  <si>
    <t>On-Demand Pre-K12 Sessions/Uses</t>
  </si>
  <si>
    <t>Television Viewing Households
www.scetv.org sessions
www.scetv.org users
www.scetv.org page views</t>
  </si>
  <si>
    <t>Face to Face Teacher Training
Pre-K-12 Educator Online Recertification Renewal Credits
On-Demand Pre-K-12 Sessions/Uses</t>
  </si>
  <si>
    <t>Legislative Streaming (session/committee) Hours
Legislative Broadcast Session Hours</t>
  </si>
  <si>
    <t xml:space="preserve">Local Television Programming Hours
Television Viewing Households
Local Radio Programming Hours
Radio Listeners
www.scpublicradio.org website sessions
www.scpublicradio.org website page views
www.scpublicradio.org  streaming 
NPR One
www.scetv.org sessions
www.scetv.org users
www.scetv.org page views
Cove sessions
Cove users
Cove page views
YouTube video views
YouTube minutes watched
</t>
  </si>
  <si>
    <t xml:space="preserve">Local Television Programming Hours
Television Viewing Households
</t>
  </si>
  <si>
    <t>Local Radio Programming Hours
Radio Listeners
www.scpublicradio.org website sessions
www.scpublicradio.org website page views
www.scpublicradio.org classical streaming starts
NPR One</t>
  </si>
  <si>
    <t xml:space="preserve">www.scetv.org sessions
www.scetv.org users
www.scetv.org page views
Cove sessions
Cove users
Cove page views
YouTube video views
YouTube minutes watched
</t>
  </si>
  <si>
    <t>PBS Kids Programming 
Television Viewing Households</t>
  </si>
  <si>
    <t>www.scetv.org sessions
www.scetv.org users
www.scetv.org page views</t>
  </si>
  <si>
    <t>Available FTEs: 150.20
Filled FTEs:   130
Temp/Grant:  0
Time Limited:  0
Part Time:  28</t>
  </si>
  <si>
    <t>SC Department of Education and School Districts</t>
  </si>
  <si>
    <t>SC Department of Education and Education Oversight Committee</t>
  </si>
  <si>
    <t>Content, Programming, Education, and Engineering Divisions</t>
  </si>
  <si>
    <t>Content and Education Divisions</t>
  </si>
  <si>
    <t>Content, Education, and Engineering Divisions</t>
  </si>
  <si>
    <t>Content and Engineering Divisions</t>
  </si>
  <si>
    <t>2016-17 Appropriations &amp; Authorizations to agency (start of year)</t>
  </si>
  <si>
    <t>2016-17 Appropriations &amp; Authorizations to agency (during the year)</t>
  </si>
  <si>
    <t>2017-18 Appropriations &amp; Authorizations to agency (start of year)</t>
  </si>
  <si>
    <t>2017-18 Appropriations &amp; Authorizations to agency (during the year) (BUDGETED)</t>
  </si>
  <si>
    <t>II. E. Enterprise</t>
  </si>
  <si>
    <t>High quality content is provided on several different platforms to provide a range of educational and learning services.</t>
  </si>
  <si>
    <t>We offer critically acclaimed children’s educational content  and broadcast a wide variety of programming
for general audiences of all ages, including science, history, nature, the arts, news, and public
affairs programming.</t>
  </si>
  <si>
    <t xml:space="preserve">We offer face-to-face training and online courses for content and technology to all teachers within the school districts throughout the state. </t>
  </si>
  <si>
    <t>The proceeds for sale of surplus are tracked using accounting codes and proceeds are then transferred to the Department of Administration.</t>
  </si>
  <si>
    <t>Utilize online and in-person strategies to deepen engagement and relationships with our audiences.</t>
  </si>
  <si>
    <t xml:space="preserve">Monitor all broadcast emissions for frequency ranges to verify that they are in compliance with FCC rules and regulations. Various checks are done looking at the spectrum range to ensure there are no interferences. </t>
  </si>
  <si>
    <t>This is done to increase the reliability and coverage of SCETV's services.</t>
  </si>
  <si>
    <t>The finance department designates funding codes to track all carry forward funding from the wireless communications towers effort and works with engineering to ensure the funds are spent on repair and maintenance.</t>
  </si>
  <si>
    <t>The report is completed by both Finance and Administration and submitted to provide transparency to the Senate Finance and House Ways and Means Committees.</t>
  </si>
  <si>
    <t>The finance department designates funding codes to track all carry forward funding from he school Technology Initiative to ensure the funds are spent on education and training.</t>
  </si>
  <si>
    <t xml:space="preserve">The finance department designates funding codes to track all lease payments and works with engineering to make sure all revenue has been accounted for per the contracts. </t>
  </si>
  <si>
    <t xml:space="preserve">We offer early reading and writing skills through face-to-face training and online courses for content and technology to elementary school teachers within the school districts throughout the state. </t>
  </si>
  <si>
    <t xml:space="preserve">Monitor all leases or the sale of facilities, equipment, programs, publications and other program related materials </t>
  </si>
  <si>
    <t>We conduct yearly surveys with teachers and administrators about the effectiveness of the content and delivery systems.</t>
  </si>
  <si>
    <t>The carry forward funds are tracked using accounting codes on the state electronic system, SCEIS.</t>
  </si>
  <si>
    <t>The Spectrum Auction funds are tracked using accounting codes on the state electronic system, SCEIS to ensure they remain in a restricted account.</t>
  </si>
  <si>
    <t>The Spectrum Auction funds are tracked using accounting codes on the state electronic system, SCEIS and the designated amount for the SDE has been transferred to the agency.</t>
  </si>
  <si>
    <t xml:space="preserve">Through generating revenue in the operations from the wireless communications towers, we are able to maintain our current infrastructure. </t>
  </si>
  <si>
    <t>There are nine members of the ETV Commission. Eight are appointed by the Governor for six-year terms--one from each Congressional District and one from the State at-large who serves as Chairman. The ninth member is the State Superintendent of Education who is ex-officio.</t>
  </si>
  <si>
    <t>The ETV Commission Advisory Council is a group of experts and interested citizens drawn from around the state who are willing to offer their expertise and wisdom to the ETV Commission. Presently the Council is comprised of 40 members representing education, broadcasting, public safety, the legal profession, and the public at large who serve two-year terms. The Council meets jointly with the ETV Commission twice a year.</t>
  </si>
  <si>
    <t xml:space="preserve">If there is an interruption in communications within SCETV, we are required to submit a report to the FCC. We remotely monitor and log our communications 24/7.  </t>
  </si>
  <si>
    <t xml:space="preserve">All television and radio broadcasts are part of the Emergency Alert System to ensure that emergency messages are provided to the citizens of the state in a timely manner. We are the designated by SCEMD as the backup broadcaster for statewide support. </t>
  </si>
  <si>
    <t xml:space="preserve">Travel forms are completed by members of the commission who elect to seek travel reimbursement for commission meetings. </t>
  </si>
  <si>
    <t xml:space="preserve">We work closely with DOA to determine the steps needed in in acquiring facilities or equipment needs. We also are required to meet FCC standards for the delivery of radio and television services. </t>
  </si>
  <si>
    <t>This report is compiled through obtaining information on SCEIS as well as our internal data bases to report the current status of the Spectrum Audit funds and is submitted prior to June 30th.</t>
  </si>
  <si>
    <t xml:space="preserve">We work closely with capital projects at DOA to determine the steps needed in constructing new towers as well as consulting with certified engineers and attorneys with tower construction experience to meet all required state and federal guidelines.  </t>
  </si>
  <si>
    <t xml:space="preserve">Our towers (vertical real estate) allows us to serve the state in events where there is a need for backup emergency communications. We also support emergency communications for SCEMD, SCFC, SLED, as well as city and county governments. </t>
  </si>
  <si>
    <t xml:space="preserve">Through generating revenue by leasing, licensing, or selling excess capacity, we are able to maintain our current infrastructure. </t>
  </si>
  <si>
    <t>The proceeds for the Key Road sales were tracked through accounting codes and funding was utilized to support our current infrastructure.</t>
  </si>
  <si>
    <t xml:space="preserve">SCETV produces legislative and public affairs coverage, provides emergency communications backbone to the law enforcement training council, local law enforcement, city and county municipal training. </t>
  </si>
  <si>
    <t>Proviso 117.29</t>
  </si>
  <si>
    <t>There are requirements where tower personnel inspect the structure to ensure we meet the rules and regulations designated by the FAA.</t>
  </si>
  <si>
    <t>We inspect the property to ensure the structure meets the rules and regulations designated by the FCC.</t>
  </si>
  <si>
    <t xml:space="preserve">There would not be a strong leadership presence as there currently is with this guidance. </t>
  </si>
  <si>
    <t>There would not be subject matter experts to issue leadership guidance.</t>
  </si>
  <si>
    <t>SCETV provides 4 channels of statewide television broadcast and SC Public Radio Network. We also provide online access.</t>
  </si>
  <si>
    <t xml:space="preserve">Through offering 4 channels which have shows in cooking, travel, home improvement, gardening, arts &amp; crafts, and children's programming, SCETV has expanded its dimension and diversity.  </t>
  </si>
  <si>
    <t xml:space="preserve">We provide closed captioning and online tools to provide content and time sensitive information to people with disabilities. SCETV also provides live coverage of the Governor's press conferences and SCEMD updates for public emergencies. Live coverage includes signing. </t>
  </si>
  <si>
    <t>We follow the FAA guidelines to make sure our antennae are up to date with the current regulations. This is done through making sure the paint is updated, beacons and lighting are monitored 24/7 through remote poling system, and reports are filed to FAA to have real time data of the current status of registered antenna structures.</t>
  </si>
  <si>
    <t>Ensure the textbooks and curricula are in conformity with the general policies of the State Department of Education.</t>
  </si>
  <si>
    <t>SCETV Educational content is created to meet state and national curriculum standards and reviewed by teachers and administrators to support the Profile of the SC Graduate.</t>
  </si>
  <si>
    <t xml:space="preserve">We offer technology training to teachers as well as provide support within the schools to broadcast SCETV's channels and online tools. We work with State Department for Education, State Library, Education Oversight Committee to administer the K-12 Technology Funds, SCETV provides technology and content to public schools throughout the state including interactive content and supports the profile of the South Carolina graduate. </t>
  </si>
  <si>
    <t xml:space="preserve">A database is maintained to keep track of all current leases which is linked to the contracts with date specific information and deliverables. </t>
  </si>
  <si>
    <t xml:space="preserve">SCETV works with the SDE and EOC to increase awareness about assessments being provided to public education that support increased student achievement in reading and college and career readiness. SCETV’s monthly electronic newsletters to district educators throughout the state  provide updates on the progress and impact of the district assessment and accountability reports. </t>
  </si>
  <si>
    <t>We follow the FAA and FCC requirements and monitor this through logs and on-site inspections, then submit reports detailing the processes used to ensure the deliverables are provided.</t>
  </si>
  <si>
    <t xml:space="preserve">We conduct on-site visits, monitor remotely, perform compliance standard tests, provide backup processes to ensure seamless switchovers to redundant systems. </t>
  </si>
  <si>
    <t xml:space="preserve">Individuals with disabilities would not be able to have access to the state's public radio and TV's editorially balanced information. </t>
  </si>
  <si>
    <t xml:space="preserve">Monitor all leases or the sale of facilities, equipment, programs, publications and other program-related materials </t>
  </si>
  <si>
    <t xml:space="preserve">A database is maintained to keep track of all current leases, licenses, and program-related materials which are linked to the contracts with date-specific information and deliverables. </t>
  </si>
  <si>
    <t xml:space="preserve">There would be a reduction or loss in revenue from not ensuring we have received all payments and that contracts are up to date to cover the costs. </t>
  </si>
  <si>
    <t xml:space="preserve">There would be a loss in funding if we did not carry forward funds which could not be procured in the prior fiscal year. </t>
  </si>
  <si>
    <t xml:space="preserve">Educational services would not be able to be current with national requirements without the support and services provided from SCETV. </t>
  </si>
  <si>
    <t>Underwriting is support from businesses and non-profit organizations that helps underwrite the cost of programming and production; membership and underwriting support offsets the cost of quality local and national programming available to every citizen of the state at no cost.</t>
  </si>
  <si>
    <t>Donations through SCETV fundraising efforts are added to the ETV Endowment's membership to establish long-term donor relationships and increased financial support. Proceeds support the yearly TV and radio member station dues and local program production costs.
Underwriting is support from businesses and non-profit organizations that helps underwrite the cost of programming and production; Membership and underwriting support offsets the cost of quality local and national programming available to every citizen of the state at no cost.</t>
  </si>
  <si>
    <t>Sponsorships are offered to businesses and non-profit organizations, providing them with exposure to audiences of SCETV, SC Public Radio, and digital products.; this revenue helps underwrite the cost of programming and production, which in turn, makes the content available to citizens</t>
  </si>
  <si>
    <t xml:space="preserve">Provides daily coverage of the House and Senate sessions, as well as production support for live web streaming in collaboration with LSA from House and Senate hearing rooms; provide production support and direct streaming on SCETV web site for SCTIB,  SFAA, RSIC, PSC, and the SC Supreme Court. SC Public Radio broadcasts weekly legislative updates and daily newscasts.  SCETV is Media of Record and responds when EMD activates for emergencies, including broadcasting Governor’s press conferences on TV and Radio.
</t>
  </si>
  <si>
    <t>Provides professional development through face-to-face training and online courses for the state's required teacher recertifications; trainers visit school sites across the state and also offer web courses for pre K-12 administrators, teachers, and staff; prepares educators across the state for various technologies used in the classroom.</t>
  </si>
  <si>
    <t>Increase public awareness of and accessibility to legislative procedures through TV and radio broadcasts; track major legislative issues and how they may affect citizens of the state; provide live coverage of major events such as the Governor’s State of the State Address.
Comprehensive broadcast coverage of the legislative sessions; Increase public awareness and accessibility to state government in action.   Provide both TV and radio analysis of bills and their impact and in-depth coverage on  broadcast series  "This Week in South Carolina." Track major legislative issues and how they may affect citizens of the state on broadcast series, Palmetto Scene, live daily Facebook reports from the Statehouse and the podcast, SC LEDE; also provide live coverage of major events such as the Governor’s State of the State Address and other significant events including but not limited to state funerals, dedications, memorials, or other state sponsored events.</t>
  </si>
  <si>
    <t>Public receives accurate information during emergencies, increasing public safety through broadcasts of TV and radio. Provides current and timely access to training that is vetted by public service and emergency management institutions.</t>
  </si>
  <si>
    <t>SCETV has long been known as the state's storyteller - in SC history, the arts and education; offering SCETV video product to the public allows them to own a personal copy of these stories which cannot be found elsewhere; additionally, videos are available to teachers and public libraries at a special rate.
Create marketing ops to assure SCETV's content is accessible as viewing habits transform across different distribution points.</t>
  </si>
  <si>
    <t>SCETV has long been known as the state's storyteller - in SC history, the arts and education; offering SCETV video product to the public allows them to own a personal copy of these stories which cannot be found elsewhere; additionally, videos are available to teachers and public libraries at a special rate.
Increase productivity, support, creativity, and empower employees to contribute innovative ideas to exploit existing and new markets.</t>
  </si>
  <si>
    <t>Teachers, staff, and administrators learn the skills and knowledge they need within the settings they perform; online courses give universal access to teachers for recertification they need to continue working in public schools.</t>
  </si>
  <si>
    <t>All educational content that is created and acquired by SCETV can be easily found over the web and incorporated into instruction; over 93% of applicable pre K-12 survey participants that use SCETV noted that the educational services (including content and professional development) helped meet the goals of the Profiles of the SC Graduate.</t>
  </si>
  <si>
    <t>LearningWhy.org (a pre K-12 educational lessons website for one-to-one devices) was created based on what teachers needed in today's classrooms; innovative lessons created by SCETV and partner institutions (including school districts) are shared, vetted, and editable to help facilitate learning.</t>
  </si>
  <si>
    <t>SCETV has long been known as the state's storyteller - in SC history, the arts and education; offering SCETV video product to the public allows them to own a personal copy of these stories which cannot be found elsewhere; additionally, videos are available to teachers and public libraries at a special rate.</t>
  </si>
  <si>
    <t>Teachers, staff, and administrators are exposed and presented to national, state and local instructional trends and technologies; pre K-12 instructional and administrative personnel are offered opportunities to learn what is most needed to improve their profession.</t>
  </si>
  <si>
    <t>SCETV acquires, develops, and delivers pre K-12 educational resources through the internet at no cost to all SC students, teachers, staff and administrators; site features a wide assortment of PBL and 1:1 curriculum, media assets, and national content.</t>
  </si>
  <si>
    <t>Objective 2.1.1 - Provides face-to-face training within schools, at regional centers and at SCETV.  Provides online courses for teachers to acquire recertification through the SC Department of Education.</t>
  </si>
  <si>
    <t>Objective 2.2.2 - Provides statewide national and local Pre K-12 educational content through SCETV StreamlineSC, South Carolina PBS LearningMedia, ETV's Knowitall.org, and LearningWhy for students, teachers staff, and administrators</t>
  </si>
  <si>
    <t>Objective 1.5.1 - Maximize sales of SCETV programs with available product</t>
  </si>
  <si>
    <t>Strategy 1.5 - Sell SCETV video product to the public</t>
  </si>
  <si>
    <t>Offers the state's pre K-12 schools several quality vetted content websites that meet state curriculum requirements; Knowitall.org and PBS LearningMedia use web analytics to monitor which resources are the most valued and where they are needed.</t>
  </si>
  <si>
    <t>All of SCETV's educational content and professional development are found online on SCETV's website; all pre-K through adult educational students, teachers, administrators, staff and any of the SC public interested in education can find the tools and information they need.</t>
  </si>
  <si>
    <t>Objective 2.4.1 - Track SCETV StreamlineSC, South Carolina PBS LearningMedia, Knowiatll.org, and LearningWhy usage to determine impact of providing content</t>
  </si>
  <si>
    <t>Identify all participants attending face-to-face training, presentations, and curriculum specific conferences to demonstrate the impact SCETV has across the state in pre K-12 communities; no matter where schools are located or the limited availability to qualified professional development; provides affordable online courses that are easily accessible throughout the year.</t>
  </si>
  <si>
    <t>Provides access to online training 24/7 for content provided by the Criminal Justice Academy, SLED, and the South Carolina Statewide 800 MHz Radio and Mobile Data System.</t>
  </si>
  <si>
    <t>Provides an online training course site for public service personnel; the site gives the public service officers the ability to be certified online through the Criminal Justice Academy and SLED; helps public service personnel access the courses that help keep our public service officers certified in the newest and improved techniques.</t>
  </si>
  <si>
    <t xml:space="preserve">As Media of Record, SCETV acts as EMD’s broadcast support system to make sure the public is informed and stays safe during times of emergency using Radio announcements and TV crawls for updates on closings and emergency announcements, as well on its web site for related safety information and emergency alerts.  </t>
  </si>
  <si>
    <t>Improve statewide emergency communications with the SC Healthcare Amateur Radio Team through linked repeaters using the SCETV microwave network.</t>
  </si>
  <si>
    <t xml:space="preserve">Ensure consistent administration statewide of statewide tower and antenna operations.
Generate revenue to support agency operations.
</t>
  </si>
  <si>
    <t xml:space="preserve">Public is engaged and involved. Quality of programming attracts positive attention within and outside of the state. 
SCETV and Radio produce local programming relevant to South Carolina and available on multiple platforms, i.e. during 2016-17 "Victory Starts Here: Fort Jackson Centennial," "Live Total Solar Eclipse" that included national coverage from South Carolina, and comprehensive coverage of Hurricane Matthew.  We partner with agencies and organizations to further their reach and impact to the communities they service.  The Network hosts events and expands opportunities around a wide range of initiatives including education, culture, South Carolina history, economic development, telehealth, and environmental issues that effect the state.  Public is engaged and involved. Quality of programming attracts positive attention within and outside of the state. </t>
  </si>
  <si>
    <t>As of August 2017, SCETV added PBS Kids channels giving everyone in the state 24/7 access to broadcast and streaming; this programming includes internet sites and apps targeting 2 year old children to 3rd grade, and are proven to improve reading and STEM skills</t>
  </si>
  <si>
    <t>Strategy 4.4 - Seek to maximize the number of SCETV television viewers</t>
  </si>
  <si>
    <t xml:space="preserve">Over the past 50 years+ SCETV has earned a national reputation for creating content that gives voice to a larger conversation about our state's heritage and its place in the world.  We create sense of place  content that is not just relevant but vital to audiences within and beyond South Carolina's borders. Our content informs economic development, enhances quality of life, and provides life-long learning and educational opportunities across program genres and generations of South Carolinians.  The donor base provides further evidence that SCETV's television viewers not only consume SCETV's content, but contribute to specifically support its  content.  </t>
  </si>
  <si>
    <t>Informs decisions about what content to produce or to stop producing.</t>
  </si>
  <si>
    <t>Students and citizens would be unable to access our services and amy not be exposed to the diverse viewpoints that SCETV provides.</t>
  </si>
  <si>
    <t xml:space="preserve">The underserved audiences, particularly children and minorities, may fall further behind in early childhood educational development, which could negatively impact career paths. </t>
  </si>
  <si>
    <t>SCETV</t>
  </si>
  <si>
    <t>SCSCETV</t>
  </si>
  <si>
    <t>Creates SCETV Commission</t>
  </si>
  <si>
    <t>Creates SCETV Commission Advisory Committees</t>
  </si>
  <si>
    <t>SCETV Commission</t>
  </si>
  <si>
    <t>Assures educational textbooks used by SCETV align with state standards.</t>
  </si>
  <si>
    <t>SCETV: Grants/Contribution Carry Forward</t>
  </si>
  <si>
    <t>SCETV: Spectrum Auction</t>
  </si>
  <si>
    <t>SCETV: Antenna and Tower Replacement</t>
  </si>
  <si>
    <t>SCETV: Wireless Communications Tower</t>
  </si>
  <si>
    <t>GP: Funds Transfer to SCETV</t>
  </si>
  <si>
    <t>SDE-EIA: SCETV Teacher Training/Support</t>
  </si>
  <si>
    <t>Education Oversight Committee, State Agencies, Boards like SCETV Commission, businesses, and higher education institutions, and General Assembly</t>
  </si>
  <si>
    <t>Objective 1.2.1 - Delivers teacher training; acknowledges and supports teacher professionalism and training; supports equity and access; and uses innovative technology</t>
  </si>
  <si>
    <t xml:space="preserve">On-Demand Pre-K-12 Sessions/Uses
Local Television Programming Hours
Local Radio Programming Hours
PBS Kids Programming
Television Viewing Households
Radio Listeners
</t>
  </si>
  <si>
    <t xml:space="preserve">Legislative Streaming (streaming session hours)                                             Legislative Broadcast Session Hours    Local Radio Programming Hours
PBS Kids Programming
Television Viewing Households
Radio Listeners
www.scetv.org sessions
www.scpublicradio.org website sessions
www.scpublicradio.org  streaming
 </t>
  </si>
  <si>
    <t xml:space="preserve">Local Television Programming Hours
Local Radio Programming Hours
Television Viewing Households
Radio Listeners
www.scetv.org sessions
www.scetv.org users
www.scetv.org page views
www.scpublicradio.org website sessions
www.scpublicradio.org website page views
www.scpublicradio.org  streaming
SCETV App Downloads
</t>
  </si>
  <si>
    <r>
      <rPr>
        <b/>
        <u/>
        <sz val="10"/>
        <color theme="1"/>
        <rFont val="Arial Narrow"/>
        <family val="2"/>
      </rPr>
      <t>Mission</t>
    </r>
    <r>
      <rPr>
        <sz val="10"/>
        <color theme="1"/>
        <rFont val="Arial Narrow"/>
        <family val="2"/>
      </rPr>
      <t xml:space="preserve">:  To enrich lives by educating children, informing and connecting citizens, celebrating our culture, and instilling the joy of learning.  
</t>
    </r>
    <r>
      <rPr>
        <u/>
        <sz val="10"/>
        <color theme="1"/>
        <rFont val="Arial Narrow"/>
        <family val="2"/>
      </rPr>
      <t>Legal Basis</t>
    </r>
    <r>
      <rPr>
        <sz val="10"/>
        <color theme="1"/>
        <rFont val="Arial Narrow"/>
        <family val="2"/>
      </rPr>
      <t>:</t>
    </r>
  </si>
  <si>
    <r>
      <rPr>
        <b/>
        <u/>
        <sz val="10"/>
        <color theme="1"/>
        <rFont val="Arial Narrow"/>
        <family val="2"/>
      </rPr>
      <t>Vision</t>
    </r>
    <r>
      <rPr>
        <sz val="10"/>
        <color theme="1"/>
        <rFont val="Arial Narrow"/>
        <family val="2"/>
      </rPr>
      <t xml:space="preserve">:  SCETV will be recognized as a center of excellence for our region and the nation, providing indispensable information and education to the communities we serve.
</t>
    </r>
    <r>
      <rPr>
        <u/>
        <sz val="10"/>
        <color theme="1"/>
        <rFont val="Arial Narrow"/>
        <family val="2"/>
      </rPr>
      <t>Legal Basis</t>
    </r>
    <r>
      <rPr>
        <sz val="10"/>
        <color theme="1"/>
        <rFont val="Arial Narrow"/>
        <family val="2"/>
      </rPr>
      <t>:   S.C. Code Ann. 59-7-10</t>
    </r>
  </si>
  <si>
    <r>
      <t>2017-18 Comprehensive Strategic Plan Part and Description</t>
    </r>
    <r>
      <rPr>
        <sz val="10"/>
        <rFont val="Arial Narrow"/>
        <family val="2"/>
      </rPr>
      <t xml:space="preserve">
(e.g., Goal 1 - Insert Goal 1; Strategy 1.1 - Insert Strategy 1.1; Objective 1.1.1 - Insert Objective 1.1.1)</t>
    </r>
    <r>
      <rPr>
        <b/>
        <sz val="10"/>
        <rFont val="Arial Narrow"/>
        <family val="2"/>
      </rPr>
      <t xml:space="preserve">
</t>
    </r>
  </si>
  <si>
    <r>
      <rPr>
        <b/>
        <sz val="10"/>
        <rFont val="Arial Narrow"/>
        <family val="2"/>
      </rPr>
      <t xml:space="preserve">Intended Public Benefit/Outcome:
</t>
    </r>
    <r>
      <rPr>
        <sz val="10"/>
        <rFont val="Arial Narrow"/>
        <family val="2"/>
      </rPr>
      <t xml:space="preserve">(Ex. Outcome = incidents decrease and public perceives that the road is safer)  
</t>
    </r>
  </si>
  <si>
    <r>
      <t xml:space="preserve">Amount Spent </t>
    </r>
    <r>
      <rPr>
        <sz val="10"/>
        <color theme="1"/>
        <rFont val="Arial Narrow"/>
        <family val="2"/>
      </rPr>
      <t>(including employee salaries/wages and benefits)</t>
    </r>
  </si>
  <si>
    <r>
      <t xml:space="preserve">Associated General Appropriations Act Program(s) </t>
    </r>
    <r>
      <rPr>
        <sz val="10"/>
        <color theme="1"/>
        <rFont val="Arial Narrow"/>
        <family val="2"/>
      </rPr>
      <t>(If there are a number of different assoc. programs, please enter "A," then explain at the end of the chart what is included in "A")</t>
    </r>
  </si>
  <si>
    <r>
      <t xml:space="preserve">Amount budgeted </t>
    </r>
    <r>
      <rPr>
        <sz val="10"/>
        <color theme="1"/>
        <rFont val="Arial Narrow"/>
        <family val="2"/>
      </rPr>
      <t>(including employee salaries/wages and benefits)</t>
    </r>
  </si>
  <si>
    <r>
      <t xml:space="preserve">Associated Performance Measures </t>
    </r>
    <r>
      <rPr>
        <sz val="10"/>
        <color theme="1"/>
        <rFont val="Arial Narrow"/>
        <family val="2"/>
      </rPr>
      <t>(Please ensure each performance measure is on a separate line within the cell by typing the first associated performance measure, "Alt + Enter," then type the next assoc. PM, "Alt + Enter," and continue until all associated PMs are entered)</t>
    </r>
  </si>
  <si>
    <r>
      <t xml:space="preserve">Responsible Employee Name &amp; Time staff member has been responsible for the goal or objective 
</t>
    </r>
    <r>
      <rPr>
        <sz val="10"/>
        <rFont val="Arial Narrow"/>
        <family val="2"/>
      </rPr>
      <t>(e.g. John Doe (responsible less than 3 years) or Jane Doe (responsible more than 3 years))</t>
    </r>
    <r>
      <rPr>
        <b/>
        <sz val="10"/>
        <rFont val="Arial Narrow"/>
        <family val="2"/>
      </rPr>
      <t xml:space="preserve"> </t>
    </r>
  </si>
  <si>
    <r>
      <t xml:space="preserve">Does this person have input into the budget for this goal, strategy or objective? </t>
    </r>
    <r>
      <rPr>
        <sz val="10"/>
        <color theme="1"/>
        <rFont val="Arial Narrow"/>
        <family val="2"/>
      </rPr>
      <t>(Y/N)</t>
    </r>
  </si>
  <si>
    <r>
      <t xml:space="preserve">Partner(s), by segment, the agency works with to achieve the objective </t>
    </r>
    <r>
      <rPr>
        <sz val="10"/>
        <rFont val="Arial Narrow"/>
        <family val="2"/>
      </rPr>
      <t>(Federal Government; State Government; Local Government; Higher Education Institution; K-12 Education Institution; Private Business; Non-Profit Entity; Individual; or Other)</t>
    </r>
  </si>
  <si>
    <r>
      <rPr>
        <u/>
        <sz val="10"/>
        <color theme="1"/>
        <rFont val="Arial Narrow"/>
        <family val="2"/>
      </rPr>
      <t>Types of Performance Measures</t>
    </r>
    <r>
      <rPr>
        <sz val="10"/>
        <color theme="1"/>
        <rFont val="Arial Narrow"/>
        <family val="2"/>
      </rPr>
      <t xml:space="preserve">: 
</t>
    </r>
    <r>
      <rPr>
        <b/>
        <i/>
        <sz val="10"/>
        <color theme="1"/>
        <rFont val="Arial Narrow"/>
        <family val="2"/>
      </rPr>
      <t>Outcome Measure</t>
    </r>
    <r>
      <rPr>
        <sz val="10"/>
        <color theme="1"/>
        <rFont val="Arial Narrow"/>
        <family val="2"/>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Arial Narrow"/>
        <family val="2"/>
      </rPr>
      <t>Efficiency Measure</t>
    </r>
    <r>
      <rPr>
        <i/>
        <sz val="10"/>
        <color theme="1"/>
        <rFont val="Arial Narrow"/>
        <family val="2"/>
      </rPr>
      <t xml:space="preserve"> </t>
    </r>
    <r>
      <rPr>
        <sz val="10"/>
        <color theme="1"/>
        <rFont val="Arial Narrow"/>
        <family val="2"/>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Arial Narrow"/>
        <family val="2"/>
      </rPr>
      <t>Output Measure</t>
    </r>
    <r>
      <rPr>
        <sz val="10"/>
        <color theme="1"/>
        <rFont val="Arial Narrow"/>
        <family val="2"/>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Arial Narrow"/>
        <family val="2"/>
      </rPr>
      <t>Input/Activity Measure</t>
    </r>
    <r>
      <rPr>
        <b/>
        <sz val="10"/>
        <color theme="1"/>
        <rFont val="Arial Narrow"/>
        <family val="2"/>
      </rPr>
      <t xml:space="preserve"> </t>
    </r>
    <r>
      <rPr>
        <sz val="10"/>
        <color theme="1"/>
        <rFont val="Arial Narrow"/>
        <family val="2"/>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</si>
  <si>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r>
      <rPr>
        <b/>
        <sz val="10"/>
        <color theme="1"/>
        <rFont val="Arial Narrow"/>
        <family val="2"/>
      </rPr>
      <t xml:space="preserve">Meaningful use of Measure </t>
    </r>
    <r>
      <rPr>
        <sz val="10"/>
        <color theme="1"/>
        <rFont val="Arial Narrow"/>
        <family val="2"/>
      </rPr>
      <t>(from Accountability Report)</t>
    </r>
  </si>
  <si>
    <r>
      <t>Cash balances at start of the year</t>
    </r>
    <r>
      <rPr>
        <sz val="10"/>
        <rFont val="Arial Narrow"/>
        <family val="2"/>
      </rPr>
      <t xml:space="preserve"> - (Cash balance for each Source of Fund should be entered only once and appear in the column where the Source of Fund is first listed)</t>
    </r>
  </si>
  <si>
    <r>
      <rPr>
        <sz val="10"/>
        <rFont val="Arial Narrow"/>
        <family val="2"/>
      </rPr>
      <t>Database(s) through which expenditures are tracked</t>
    </r>
    <r>
      <rPr>
        <b/>
        <sz val="10"/>
        <rFont val="Calibri Light"/>
        <family val="2"/>
        <scheme val="major"/>
      </rPr>
      <t/>
    </r>
  </si>
  <si>
    <r>
      <t>Toward Agency's 2016-17 Comprehensive Strategic Plan</t>
    </r>
    <r>
      <rPr>
        <sz val="10"/>
        <rFont val="Arial Narrow"/>
        <family val="2"/>
      </rPr>
      <t xml:space="preserve"> 
(By Strategy at a minimum, and if possible, by Objective)</t>
    </r>
  </si>
  <si>
    <r>
      <t>Toward Agency's 2017-18 Comprehensive Strategic Plan</t>
    </r>
    <r>
      <rPr>
        <sz val="10"/>
        <rFont val="Arial Narrow"/>
        <family val="2"/>
      </rPr>
      <t xml:space="preserve"> 
(By Strategy at a minimum, and if possible, by Objective)</t>
    </r>
  </si>
  <si>
    <r>
      <t xml:space="preserve">Did the agency make efforts to obtain information from employees leaving the agency (e.g., exit interview, survey, evaluation, etc.) in 2014-15; 2015-16; or 2016-17? </t>
    </r>
    <r>
      <rPr>
        <sz val="10"/>
        <color theme="1"/>
        <rFont val="Arial Narrow"/>
        <family val="2"/>
      </rPr>
      <t>(Y/N)</t>
    </r>
  </si>
  <si>
    <r>
      <t xml:space="preserve">Turnover Rate </t>
    </r>
    <r>
      <rPr>
        <sz val="10"/>
        <rFont val="Arial Narrow"/>
        <family val="2"/>
      </rPr>
      <t>in the organizational unit</t>
    </r>
  </si>
  <si>
    <r>
      <rPr>
        <sz val="10"/>
        <rFont val="Arial Narrow"/>
        <family val="2"/>
      </rPr>
      <t>Did the agency evaluate and track</t>
    </r>
    <r>
      <rPr>
        <b/>
        <sz val="10"/>
        <rFont val="Arial Narrow"/>
        <family val="2"/>
      </rPr>
      <t xml:space="preserve"> employee satisfaction </t>
    </r>
    <r>
      <rPr>
        <sz val="10"/>
        <rFont val="Arial Narrow"/>
        <family val="2"/>
      </rPr>
      <t>in the organizational unit? (Y/N)</t>
    </r>
  </si>
  <si>
    <r>
      <rPr>
        <sz val="10"/>
        <rFont val="Arial Narrow"/>
        <family val="2"/>
      </rPr>
      <t xml:space="preserve">Did the agency allow for </t>
    </r>
    <r>
      <rPr>
        <b/>
        <sz val="10"/>
        <rFont val="Arial Narrow"/>
        <family val="2"/>
      </rPr>
      <t>anonymous feedback from employees</t>
    </r>
    <r>
      <rPr>
        <sz val="10"/>
        <rFont val="Arial Narrow"/>
        <family val="2"/>
      </rPr>
      <t xml:space="preserve"> in the organizational unit?</t>
    </r>
    <r>
      <rPr>
        <b/>
        <sz val="10"/>
        <rFont val="Arial Narrow"/>
        <family val="2"/>
      </rPr>
      <t xml:space="preserve"> </t>
    </r>
    <r>
      <rPr>
        <sz val="10"/>
        <rFont val="Arial Narrow"/>
        <family val="2"/>
      </rPr>
      <t>(Y/N)</t>
    </r>
  </si>
  <si>
    <r>
      <t xml:space="preserve">Did any of the jobs </t>
    </r>
    <r>
      <rPr>
        <sz val="10"/>
        <rFont val="Arial Narrow"/>
        <family val="2"/>
      </rPr>
      <t>in the organizational unit</t>
    </r>
    <r>
      <rPr>
        <b/>
        <sz val="10"/>
        <rFont val="Arial Narrow"/>
        <family val="2"/>
      </rPr>
      <t xml:space="preserve"> require a certification </t>
    </r>
    <r>
      <rPr>
        <sz val="10"/>
        <rFont val="Arial Narrow"/>
        <family val="2"/>
      </rPr>
      <t>(e.g., teaching, medical, accounting, etc.)?</t>
    </r>
    <r>
      <rPr>
        <b/>
        <sz val="10"/>
        <rFont val="Arial Narrow"/>
        <family val="2"/>
      </rPr>
      <t xml:space="preserve"> </t>
    </r>
    <r>
      <rPr>
        <sz val="10"/>
        <rFont val="Arial Narrow"/>
        <family val="2"/>
      </rPr>
      <t>(Y/N)</t>
    </r>
  </si>
  <si>
    <r>
      <t xml:space="preserve">Is deliverable provided because...
</t>
    </r>
    <r>
      <rPr>
        <sz val="10"/>
        <rFont val="Arial Narrow"/>
        <family val="2"/>
      </rPr>
      <t xml:space="preserve">A) Specifically REQUIRED by law (must or shall); 
B) Specifically ALLOWED by law (may); or
C) Not specifically mentioned in law, but PROVIDED TO ACHIEVE the requirements of the applicable law
</t>
    </r>
  </si>
  <si>
    <r>
      <t xml:space="preserve">Optional - Service or Product component(s) </t>
    </r>
    <r>
      <rPr>
        <sz val="10"/>
        <color theme="1"/>
        <rFont val="Arial Narrow"/>
        <family val="2"/>
      </rPr>
      <t>(If deliverable is too broad to complete the remaining columns, list each product/service associated with the deliverable, and complete the remaining columns)</t>
    </r>
  </si>
  <si>
    <r>
      <t xml:space="preserve">Does the agency </t>
    </r>
    <r>
      <rPr>
        <b/>
        <sz val="10"/>
        <rFont val="Arial Narrow"/>
        <family val="2"/>
      </rPr>
      <t xml:space="preserve">evaluate the outcome obtained by customers / individuals who receive </t>
    </r>
    <r>
      <rPr>
        <sz val="10"/>
        <rFont val="Arial Narrow"/>
        <family val="2"/>
      </rPr>
      <t>the service or product (on an individual or aggregate basis?)</t>
    </r>
  </si>
  <si>
    <r>
      <t xml:space="preserve">Does the agency know the annual </t>
    </r>
    <r>
      <rPr>
        <b/>
        <sz val="10"/>
        <color theme="1"/>
        <rFont val="Arial Narrow"/>
        <family val="2"/>
      </rPr>
      <t># of potential customers</t>
    </r>
    <r>
      <rPr>
        <sz val="10"/>
        <color theme="1"/>
        <rFont val="Arial Narrow"/>
        <family val="2"/>
      </rPr>
      <t xml:space="preserve">? </t>
    </r>
  </si>
  <si>
    <r>
      <t xml:space="preserve">Does the agency know the annual </t>
    </r>
    <r>
      <rPr>
        <b/>
        <sz val="10"/>
        <color theme="1"/>
        <rFont val="Arial Narrow"/>
        <family val="2"/>
      </rPr>
      <t># of customers served</t>
    </r>
    <r>
      <rPr>
        <sz val="10"/>
        <color theme="1"/>
        <rFont val="Arial Narrow"/>
        <family val="2"/>
      </rPr>
      <t xml:space="preserve">? </t>
    </r>
  </si>
  <si>
    <r>
      <t xml:space="preserve">Does the agency </t>
    </r>
    <r>
      <rPr>
        <b/>
        <sz val="10"/>
        <color theme="1"/>
        <rFont val="Arial Narrow"/>
        <family val="2"/>
      </rPr>
      <t>evaluate customer satisfaction</t>
    </r>
    <r>
      <rPr>
        <sz val="10"/>
        <color theme="1"/>
        <rFont val="Arial Narrow"/>
        <family val="2"/>
      </rPr>
      <t xml:space="preserve">? </t>
    </r>
  </si>
  <si>
    <r>
      <t xml:space="preserve">Does the agency know the </t>
    </r>
    <r>
      <rPr>
        <b/>
        <sz val="10"/>
        <color theme="1"/>
        <rFont val="Arial Narrow"/>
        <family val="2"/>
      </rPr>
      <t>cost it incurs, per unit</t>
    </r>
    <r>
      <rPr>
        <sz val="10"/>
        <color theme="1"/>
        <rFont val="Arial Narrow"/>
        <family val="2"/>
      </rPr>
      <t xml:space="preserve">, to provide the service or product? </t>
    </r>
  </si>
  <si>
    <r>
      <t>Does the law allow the agency to</t>
    </r>
    <r>
      <rPr>
        <b/>
        <sz val="10"/>
        <color theme="1"/>
        <rFont val="Arial Narrow"/>
        <family val="2"/>
      </rPr>
      <t xml:space="preserve"> charge for the service or product</t>
    </r>
    <r>
      <rPr>
        <sz val="10"/>
        <color theme="1"/>
        <rFont val="Arial Narrow"/>
        <family val="2"/>
      </rPr>
      <t>?</t>
    </r>
  </si>
  <si>
    <t>Encourage the development of programming that involves creativity and that addresses the needs of unserved and underserved audiences, particularly children and minorities</t>
  </si>
  <si>
    <t xml:space="preserve">Minority, rural, and underserved populations may not have access to emergency alerts and healthcare options. </t>
  </si>
  <si>
    <t>Without having programs to address community needs, a large portion could go underserved.</t>
  </si>
  <si>
    <t xml:space="preserve">Input is provided to the advisory committee for review and revision. Content is promoted which is relevant to the community's needs </t>
  </si>
  <si>
    <t>Advocate for the services provided by SCETV to constituents and modernize laws and regulations to allow the agency to expand its scope and services when conducting industry related business activities.</t>
  </si>
  <si>
    <t xml:space="preserve">Input is provided to the advisory committee for review and revision. Promote content that is relevant to the community and their needs </t>
  </si>
  <si>
    <t>Face to Face Teacher Training; Local Television Programming Hours; Local Radio Programming Hours</t>
  </si>
  <si>
    <t xml:space="preserve">Deliver robust content throughout scetv.org that generates an increase in active sessions. Update content daily to assure a fresh user experience. In FY16-17, sceetv.org had 1,676,849 page views and 643,189 sessions.  </t>
  </si>
  <si>
    <t xml:space="preserve">Advocate for the services provided by SCETV to constituents and modernize laws and regulations to reflect expanded scope and services of SCETV and to allow the agency and help minimize friction when conducting industry related business activities.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</si>
</sst>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44" formatCode="_(&quot;$&quot;* #,##0.00_);_(&quot;$&quot;* \(#,##0.00\);_(&quot;$&quot;* &quot;-&quot;??_);_(@_)"/>
    <numFmt numFmtId="164" formatCode="&quot;$&quot;#,##0"/>
    <numFmt numFmtId="165" formatCode="[$-409]mmmm\ d\,\ yyyy;@"/>
  </numFmts>
  <fonts count="21" x14ac:knownFonts="1">
    <font>
      <sz val="10"/>
      <color theme="1"/>
      <name val="Arial"/>
      <family val="2"/>
    </font>
    <font>
      <sz val="11"/>
      <color theme="1"/>
      <name val="Calibri"/>
      <family val="2"/>
      <scheme val="minor"/>
    </font>
    <font>
      <b/>
      <sz val="10"/>
      <name val="Calibri Light"/>
      <family val="2"/>
      <scheme val="major"/>
    </font>
    <font>
      <sz val="10"/>
      <color theme="1"/>
      <name val="Arial"/>
      <family val="2"/>
    </font>
    <font>
      <sz val="9"/>
      <color indexed="81"/>
      <name val="Tahoma"/>
      <family val="2"/>
    </font>
    <font>
      <b/>
      <sz val="9"/>
      <color indexed="81"/>
      <name val="Tahoma"/>
      <family val="2"/>
    </font>
    <font>
      <sz val="10"/>
      <color theme="1"/>
      <name val="Arial Narrow"/>
      <family val="2"/>
    </font>
    <font>
      <b/>
      <sz val="10"/>
      <color theme="1"/>
      <name val="Arial Narrow"/>
      <family val="2"/>
    </font>
    <font>
      <b/>
      <sz val="10"/>
      <color rgb="FFFF0000"/>
      <name val="Arial Narrow"/>
      <family val="2"/>
    </font>
    <font>
      <b/>
      <sz val="10"/>
      <name val="Arial Narrow"/>
      <family val="2"/>
    </font>
    <font>
      <sz val="10"/>
      <color theme="0"/>
      <name val="Arial Narrow"/>
      <family val="2"/>
    </font>
    <font>
      <b/>
      <u/>
      <sz val="10"/>
      <color theme="1"/>
      <name val="Arial Narrow"/>
      <family val="2"/>
    </font>
    <font>
      <b/>
      <u/>
      <sz val="10"/>
      <name val="Arial Narrow"/>
      <family val="2"/>
    </font>
    <font>
      <u/>
      <sz val="10"/>
      <color theme="1"/>
      <name val="Arial Narrow"/>
      <family val="2"/>
    </font>
    <font>
      <sz val="10"/>
      <name val="Arial Narrow"/>
      <family val="2"/>
    </font>
    <font>
      <b/>
      <sz val="10"/>
      <color theme="0"/>
      <name val="Arial Narrow"/>
      <family val="2"/>
    </font>
    <font>
      <i/>
      <sz val="10"/>
      <color theme="1"/>
      <name val="Arial Narrow"/>
      <family val="2"/>
    </font>
    <font>
      <i/>
      <sz val="10"/>
      <name val="Arial Narrow"/>
      <family val="2"/>
    </font>
    <font>
      <b/>
      <u/>
      <sz val="10"/>
      <color theme="0"/>
      <name val="Arial Narrow"/>
      <family val="2"/>
    </font>
    <font>
      <sz val="10"/>
      <color rgb="FFFF0000"/>
      <name val="Arial Narrow"/>
      <family val="2"/>
    </font>
    <font>
      <b/>
      <i/>
      <sz val="10"/>
      <color theme="1"/>
      <name val="Arial Narrow"/>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599993896298104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s>
  <cellStyleXfs count="8">
    <xf numFmtId="0" fontId="0" fillId="0" borderId="0"/>
    <xf numFmtId="9" fontId="3" fillId="0" borderId="0" applyFont="0" applyFill="0" applyBorder="0" applyAlignment="0" applyProtection="0"/>
    <xf numFmtId="44" fontId="3" fillId="0" borderId="0" applyFont="0" applyFill="0" applyBorder="0" applyAlignment="0" applyProtection="0"/>
    <xf numFmtId="0" fontId="1" fillId="0" borderId="0"/>
    <xf numFmtId="9" fontId="1"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cellStyleXfs>
  <cellXfs count="365">
    <xf numFmtId="0" fontId="0" fillId="0" borderId="0" xfId="0"/>
    <xf numFmtId="0" fontId="6" fillId="0" borderId="0" xfId="0" applyFont="1" applyAlignment="1">
      <alignment horizontal="left" vertical="center" wrapText="1"/>
    </xf>
    <xf numFmtId="0" fontId="6" fillId="0" borderId="0" xfId="0" applyFont="1" applyAlignment="1">
      <alignment wrapText="1"/>
    </xf>
    <xf numFmtId="0" fontId="7" fillId="0" borderId="0" xfId="0" applyFont="1" applyBorder="1" applyAlignment="1">
      <alignment horizontal="left" vertical="top" wrapText="1"/>
    </xf>
    <xf numFmtId="0" fontId="6" fillId="0" borderId="0" xfId="0" applyFont="1" applyFill="1" applyBorder="1" applyAlignment="1">
      <alignment horizontal="center" vertical="top" wrapText="1"/>
    </xf>
    <xf numFmtId="0" fontId="7" fillId="0" borderId="0" xfId="0" applyFont="1" applyFill="1" applyBorder="1" applyAlignment="1">
      <alignment horizontal="left" vertical="top" wrapText="1"/>
    </xf>
    <xf numFmtId="0" fontId="6" fillId="0" borderId="0" xfId="0" applyFont="1" applyAlignment="1">
      <alignment horizontal="left" vertical="top" wrapText="1"/>
    </xf>
    <xf numFmtId="0" fontId="7"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Border="1" applyAlignment="1">
      <alignment horizontal="left" vertical="center" wrapText="1"/>
    </xf>
    <xf numFmtId="14" fontId="6" fillId="0" borderId="1" xfId="0" applyNumberFormat="1" applyFont="1" applyBorder="1" applyAlignment="1">
      <alignment horizontal="left" vertical="center" wrapText="1"/>
    </xf>
    <xf numFmtId="0" fontId="8" fillId="0" borderId="0" xfId="0" applyFont="1" applyBorder="1" applyAlignment="1">
      <alignment horizontal="left" vertical="center" wrapText="1"/>
    </xf>
    <xf numFmtId="0" fontId="7" fillId="0" borderId="0" xfId="0" applyFont="1" applyBorder="1" applyAlignment="1">
      <alignment horizontal="left" vertical="center" wrapText="1"/>
    </xf>
    <xf numFmtId="14" fontId="6" fillId="0" borderId="0" xfId="0" applyNumberFormat="1" applyFont="1" applyBorder="1" applyAlignment="1">
      <alignment horizontal="left" vertical="center" wrapText="1"/>
    </xf>
    <xf numFmtId="0" fontId="6" fillId="0" borderId="0" xfId="0" applyFont="1" applyFill="1" applyBorder="1" applyAlignment="1">
      <alignment horizontal="left" vertical="center" wrapText="1"/>
    </xf>
    <xf numFmtId="0" fontId="7" fillId="3" borderId="42" xfId="0" applyFont="1" applyFill="1" applyBorder="1" applyAlignment="1">
      <alignment horizontal="left" vertical="center"/>
    </xf>
    <xf numFmtId="0" fontId="6" fillId="3" borderId="30" xfId="0" applyFont="1" applyFill="1" applyBorder="1" applyAlignment="1">
      <alignment horizontal="left" vertical="center" wrapText="1"/>
    </xf>
    <xf numFmtId="10" fontId="6" fillId="0" borderId="30" xfId="1" applyNumberFormat="1"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3" borderId="1" xfId="0" applyFont="1" applyFill="1" applyBorder="1" applyAlignment="1">
      <alignment horizontal="left" vertical="center" wrapText="1"/>
    </xf>
    <xf numFmtId="10" fontId="6" fillId="0" borderId="1" xfId="1" applyNumberFormat="1"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3" borderId="26" xfId="0" quotePrefix="1" applyFont="1" applyFill="1" applyBorder="1" applyAlignment="1">
      <alignment horizontal="left" vertical="center" wrapText="1"/>
    </xf>
    <xf numFmtId="0" fontId="6" fillId="3" borderId="26" xfId="0" applyFont="1" applyFill="1" applyBorder="1" applyAlignment="1">
      <alignment horizontal="left" vertical="center" wrapText="1"/>
    </xf>
    <xf numFmtId="10" fontId="6" fillId="0" borderId="26" xfId="1" applyNumberFormat="1"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3" borderId="0" xfId="0" applyFont="1" applyFill="1" applyBorder="1" applyAlignment="1">
      <alignment horizontal="left" vertical="center" wrapText="1"/>
    </xf>
    <xf numFmtId="10" fontId="6" fillId="0" borderId="0" xfId="1" applyNumberFormat="1" applyFont="1" applyFill="1" applyBorder="1" applyAlignment="1">
      <alignment horizontal="left" vertical="center" wrapText="1"/>
    </xf>
    <xf numFmtId="0" fontId="10" fillId="4" borderId="0" xfId="0" applyFont="1" applyFill="1" applyAlignment="1">
      <alignment wrapText="1"/>
    </xf>
    <xf numFmtId="0" fontId="11" fillId="0" borderId="0" xfId="0" applyFont="1" applyAlignment="1">
      <alignment wrapText="1"/>
    </xf>
    <xf numFmtId="0" fontId="11" fillId="0" borderId="0" xfId="0" applyFont="1" applyAlignment="1">
      <alignment horizontal="left" vertical="top" wrapText="1"/>
    </xf>
    <xf numFmtId="0" fontId="11" fillId="0" borderId="0" xfId="0" applyFont="1" applyBorder="1" applyAlignment="1">
      <alignment wrapText="1"/>
    </xf>
    <xf numFmtId="0" fontId="6" fillId="0" borderId="0" xfId="0" applyFont="1" applyBorder="1" applyAlignment="1">
      <alignment wrapText="1"/>
    </xf>
    <xf numFmtId="0" fontId="12" fillId="0" borderId="0" xfId="0" applyFont="1" applyFill="1" applyBorder="1" applyAlignment="1">
      <alignment horizontal="left" vertical="top" wrapText="1"/>
    </xf>
    <xf numFmtId="0" fontId="7" fillId="0" borderId="1" xfId="0" applyFont="1" applyBorder="1" applyAlignment="1">
      <alignment horizontal="left" vertical="top" wrapText="1"/>
    </xf>
    <xf numFmtId="49" fontId="6" fillId="0" borderId="1" xfId="0" applyNumberFormat="1" applyFont="1" applyBorder="1" applyAlignment="1">
      <alignment horizontal="left" vertical="top" wrapText="1"/>
    </xf>
    <xf numFmtId="10" fontId="6" fillId="0" borderId="0" xfId="0" applyNumberFormat="1" applyFont="1" applyAlignment="1">
      <alignment horizontal="left" vertical="top" wrapText="1"/>
    </xf>
    <xf numFmtId="0" fontId="6" fillId="0" borderId="0" xfId="0" applyFont="1" applyFill="1" applyAlignment="1">
      <alignment horizontal="left" vertical="top" wrapText="1"/>
    </xf>
    <xf numFmtId="14" fontId="6" fillId="0" borderId="1" xfId="0" applyNumberFormat="1" applyFont="1" applyBorder="1" applyAlignment="1">
      <alignment horizontal="left" vertical="top" wrapText="1"/>
    </xf>
    <xf numFmtId="0" fontId="6" fillId="0" borderId="0" xfId="0" applyFont="1" applyBorder="1" applyAlignment="1">
      <alignment horizontal="left" vertical="top" wrapText="1"/>
    </xf>
    <xf numFmtId="49" fontId="6" fillId="0" borderId="0" xfId="0" applyNumberFormat="1" applyFont="1" applyBorder="1" applyAlignment="1">
      <alignment horizontal="left" vertical="top" wrapText="1"/>
    </xf>
    <xf numFmtId="10" fontId="6" fillId="0" borderId="0" xfId="0" applyNumberFormat="1" applyFont="1" applyBorder="1" applyAlignment="1">
      <alignment horizontal="left" vertical="top" wrapText="1"/>
    </xf>
    <xf numFmtId="0" fontId="6" fillId="0" borderId="0" xfId="0" applyFont="1" applyFill="1" applyBorder="1" applyAlignment="1">
      <alignment horizontal="left" vertical="top" wrapText="1"/>
    </xf>
    <xf numFmtId="10" fontId="6" fillId="0" borderId="0" xfId="0" applyNumberFormat="1" applyFont="1" applyFill="1" applyBorder="1" applyAlignment="1">
      <alignment horizontal="left" vertical="top" wrapText="1"/>
    </xf>
    <xf numFmtId="10" fontId="7" fillId="0" borderId="0" xfId="0" applyNumberFormat="1" applyFont="1" applyFill="1" applyBorder="1" applyAlignment="1">
      <alignment horizontal="left" vertical="top" wrapText="1"/>
    </xf>
    <xf numFmtId="0" fontId="7" fillId="0" borderId="0" xfId="0" applyFont="1" applyFill="1" applyBorder="1" applyAlignment="1">
      <alignment horizontal="center" vertical="top" wrapText="1"/>
    </xf>
    <xf numFmtId="10" fontId="7" fillId="0" borderId="0" xfId="0" applyNumberFormat="1" applyFont="1" applyBorder="1" applyAlignment="1">
      <alignment horizontal="center" vertical="top" wrapText="1"/>
    </xf>
    <xf numFmtId="0" fontId="6" fillId="2" borderId="6"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0" borderId="25" xfId="0" applyFont="1" applyFill="1" applyBorder="1" applyAlignment="1">
      <alignment horizontal="left" vertical="top" wrapText="1"/>
    </xf>
    <xf numFmtId="42" fontId="7" fillId="0" borderId="15" xfId="0" applyNumberFormat="1" applyFont="1" applyBorder="1" applyAlignment="1">
      <alignment horizontal="left" vertical="top" wrapText="1"/>
    </xf>
    <xf numFmtId="0" fontId="6" fillId="0" borderId="25" xfId="0" applyFont="1" applyBorder="1" applyAlignment="1">
      <alignment horizontal="left" vertical="top" wrapText="1"/>
    </xf>
    <xf numFmtId="44" fontId="6" fillId="0" borderId="0" xfId="0" applyNumberFormat="1" applyFont="1" applyBorder="1" applyAlignment="1">
      <alignment horizontal="left" vertical="top" wrapText="1"/>
    </xf>
    <xf numFmtId="0" fontId="14" fillId="2" borderId="1" xfId="0" applyFont="1" applyFill="1" applyBorder="1" applyAlignment="1">
      <alignment horizontal="left" vertical="top" wrapText="1"/>
    </xf>
    <xf numFmtId="10" fontId="14" fillId="0" borderId="0" xfId="0" applyNumberFormat="1" applyFont="1" applyFill="1" applyBorder="1" applyAlignment="1">
      <alignment horizontal="left" vertical="top" wrapText="1"/>
    </xf>
    <xf numFmtId="42" fontId="6" fillId="0" borderId="1" xfId="0" applyNumberFormat="1" applyFont="1" applyBorder="1" applyAlignment="1">
      <alignment horizontal="left" vertical="top" wrapText="1"/>
    </xf>
    <xf numFmtId="0" fontId="15" fillId="4" borderId="6" xfId="0" applyFont="1" applyFill="1" applyBorder="1" applyAlignment="1">
      <alignment horizontal="left" vertical="top" wrapText="1"/>
    </xf>
    <xf numFmtId="0" fontId="15" fillId="4" borderId="13" xfId="0" applyFont="1" applyFill="1" applyBorder="1" applyAlignment="1">
      <alignment horizontal="left" vertical="top" wrapText="1"/>
    </xf>
    <xf numFmtId="0" fontId="15" fillId="4" borderId="3" xfId="0" applyFont="1" applyFill="1" applyBorder="1" applyAlignment="1">
      <alignment horizontal="left" vertical="top" wrapText="1"/>
    </xf>
    <xf numFmtId="10" fontId="15" fillId="4" borderId="3" xfId="0" applyNumberFormat="1" applyFont="1" applyFill="1" applyBorder="1" applyAlignment="1">
      <alignment horizontal="left" vertical="top" wrapText="1"/>
    </xf>
    <xf numFmtId="0" fontId="15" fillId="4" borderId="11" xfId="0" applyFont="1" applyFill="1" applyBorder="1" applyAlignment="1">
      <alignment horizontal="left" vertical="top" wrapText="1"/>
    </xf>
    <xf numFmtId="0" fontId="15" fillId="4" borderId="5" xfId="0" applyFont="1" applyFill="1" applyBorder="1" applyAlignment="1">
      <alignment horizontal="left" vertical="top" wrapText="1"/>
    </xf>
    <xf numFmtId="0" fontId="15" fillId="4" borderId="1" xfId="0" applyFont="1" applyFill="1" applyBorder="1" applyAlignment="1">
      <alignment horizontal="left" vertical="top" wrapText="1"/>
    </xf>
    <xf numFmtId="0" fontId="16" fillId="0" borderId="6"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10" fontId="6" fillId="0" borderId="1" xfId="0" applyNumberFormat="1" applyFont="1" applyBorder="1" applyAlignment="1">
      <alignment horizontal="left" vertical="top" wrapText="1"/>
    </xf>
    <xf numFmtId="0" fontId="14" fillId="0" borderId="5" xfId="0" applyFont="1" applyFill="1" applyBorder="1" applyAlignment="1">
      <alignment horizontal="left" vertical="top" wrapText="1"/>
    </xf>
    <xf numFmtId="0" fontId="6" fillId="0" borderId="1" xfId="0" applyFont="1" applyBorder="1" applyAlignment="1">
      <alignment horizontal="left" vertical="top" wrapText="1"/>
    </xf>
    <xf numFmtId="0" fontId="17" fillId="0" borderId="6" xfId="0" applyFont="1" applyFill="1" applyBorder="1" applyAlignment="1">
      <alignment horizontal="left" vertical="top" wrapText="1"/>
    </xf>
    <xf numFmtId="0" fontId="14" fillId="0" borderId="6" xfId="0" applyFont="1" applyBorder="1" applyAlignment="1">
      <alignment horizontal="left" vertical="top" wrapText="1"/>
    </xf>
    <xf numFmtId="0" fontId="16" fillId="0" borderId="1" xfId="0" applyFont="1" applyFill="1" applyBorder="1" applyAlignment="1">
      <alignment horizontal="left" vertical="top" wrapText="1"/>
    </xf>
    <xf numFmtId="0" fontId="6" fillId="4" borderId="3" xfId="0" applyFont="1" applyFill="1" applyBorder="1" applyAlignment="1">
      <alignment horizontal="left" vertical="top" wrapText="1"/>
    </xf>
    <xf numFmtId="0" fontId="14" fillId="4" borderId="5" xfId="0" applyFont="1" applyFill="1" applyBorder="1" applyAlignment="1">
      <alignment horizontal="left" vertical="top" wrapText="1"/>
    </xf>
    <xf numFmtId="0" fontId="6" fillId="4" borderId="1" xfId="0" applyFont="1" applyFill="1" applyBorder="1" applyAlignment="1">
      <alignment horizontal="left" vertical="top" wrapText="1"/>
    </xf>
    <xf numFmtId="0" fontId="17" fillId="0" borderId="6" xfId="0" applyNumberFormat="1" applyFont="1" applyFill="1" applyBorder="1" applyAlignment="1">
      <alignment horizontal="left" vertical="top" wrapText="1"/>
    </xf>
    <xf numFmtId="0" fontId="14" fillId="0" borderId="6" xfId="0" quotePrefix="1" applyFont="1" applyBorder="1" applyAlignment="1">
      <alignment horizontal="left" vertical="top" wrapText="1"/>
    </xf>
    <xf numFmtId="0" fontId="14" fillId="0" borderId="11" xfId="0" applyFont="1" applyFill="1" applyBorder="1" applyAlignment="1">
      <alignment horizontal="left" vertical="top" wrapText="1"/>
    </xf>
    <xf numFmtId="0" fontId="6" fillId="0" borderId="6" xfId="0" applyFont="1" applyFill="1" applyBorder="1" applyAlignment="1">
      <alignment horizontal="left" vertical="top" wrapText="1"/>
    </xf>
    <xf numFmtId="44" fontId="6" fillId="0" borderId="0" xfId="2" applyFont="1" applyBorder="1" applyAlignment="1">
      <alignment horizontal="left" vertical="top" wrapText="1"/>
    </xf>
    <xf numFmtId="49" fontId="18" fillId="4" borderId="27" xfId="0" applyNumberFormat="1" applyFont="1" applyFill="1" applyBorder="1" applyAlignment="1">
      <alignment horizontal="left" vertical="top" wrapText="1"/>
    </xf>
    <xf numFmtId="0" fontId="6" fillId="4" borderId="0" xfId="0" applyFont="1" applyFill="1" applyAlignment="1">
      <alignment horizontal="left" vertical="top" wrapText="1"/>
    </xf>
    <xf numFmtId="0" fontId="6" fillId="4" borderId="27" xfId="0" applyFont="1" applyFill="1" applyBorder="1" applyAlignment="1">
      <alignment horizontal="left" vertical="top" wrapText="1"/>
    </xf>
    <xf numFmtId="0" fontId="6" fillId="4" borderId="28" xfId="0" applyFont="1" applyFill="1" applyBorder="1" applyAlignment="1">
      <alignment horizontal="left" vertical="top" wrapText="1"/>
    </xf>
    <xf numFmtId="10" fontId="6" fillId="4" borderId="0" xfId="0" applyNumberFormat="1" applyFont="1" applyFill="1" applyBorder="1" applyAlignment="1">
      <alignment horizontal="left" vertical="top" wrapText="1"/>
    </xf>
    <xf numFmtId="0" fontId="6" fillId="4" borderId="37" xfId="0" applyFont="1" applyFill="1" applyBorder="1" applyAlignment="1">
      <alignment horizontal="left" vertical="top" wrapText="1"/>
    </xf>
    <xf numFmtId="0" fontId="16" fillId="0" borderId="27" xfId="0" applyFont="1" applyFill="1" applyBorder="1" applyAlignment="1">
      <alignment horizontal="left" vertical="top" wrapText="1"/>
    </xf>
    <xf numFmtId="0" fontId="6" fillId="4" borderId="25" xfId="0" applyFont="1" applyFill="1" applyBorder="1" applyAlignment="1">
      <alignment horizontal="left" vertical="top" wrapText="1"/>
    </xf>
    <xf numFmtId="44" fontId="6" fillId="0" borderId="0" xfId="0" applyNumberFormat="1" applyFont="1" applyAlignment="1">
      <alignment horizontal="left" vertical="top" wrapText="1"/>
    </xf>
    <xf numFmtId="0" fontId="7" fillId="0" borderId="3" xfId="0" applyFont="1" applyBorder="1" applyAlignment="1">
      <alignment horizontal="left" vertical="top" wrapText="1"/>
    </xf>
    <xf numFmtId="14" fontId="6" fillId="0" borderId="3" xfId="0" applyNumberFormat="1" applyFont="1" applyBorder="1" applyAlignment="1">
      <alignment horizontal="left" vertical="top" wrapText="1"/>
    </xf>
    <xf numFmtId="0" fontId="6" fillId="0" borderId="5" xfId="0" applyFont="1" applyBorder="1" applyAlignment="1">
      <alignment horizontal="left" vertical="top" wrapText="1"/>
    </xf>
    <xf numFmtId="14" fontId="6" fillId="0" borderId="0" xfId="0" applyNumberFormat="1" applyFont="1" applyBorder="1" applyAlignment="1">
      <alignment horizontal="left" vertical="top" wrapText="1"/>
    </xf>
    <xf numFmtId="0" fontId="6" fillId="2"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0" xfId="0" applyFont="1" applyFill="1" applyBorder="1" applyAlignment="1">
      <alignment horizontal="left" vertical="top" wrapText="1"/>
    </xf>
    <xf numFmtId="0" fontId="19" fillId="0" borderId="0" xfId="0" applyFont="1" applyAlignment="1">
      <alignment horizontal="left" vertical="top" wrapText="1"/>
    </xf>
    <xf numFmtId="44" fontId="6" fillId="0" borderId="0" xfId="2" applyFont="1" applyAlignment="1">
      <alignment horizontal="left" vertical="top" wrapText="1"/>
    </xf>
    <xf numFmtId="0" fontId="6" fillId="0" borderId="0" xfId="0" applyFont="1" applyFill="1" applyBorder="1" applyAlignment="1">
      <alignment vertical="top" wrapText="1"/>
    </xf>
    <xf numFmtId="0" fontId="15" fillId="0" borderId="0" xfId="0" applyFont="1" applyFill="1" applyBorder="1" applyAlignment="1">
      <alignment vertical="top" wrapText="1"/>
    </xf>
    <xf numFmtId="165" fontId="6" fillId="0" borderId="0" xfId="0" applyNumberFormat="1" applyFont="1" applyBorder="1" applyAlignment="1">
      <alignment horizontal="left" vertical="top" wrapText="1"/>
    </xf>
    <xf numFmtId="0" fontId="6" fillId="0" borderId="0" xfId="0" applyFont="1" applyBorder="1" applyAlignment="1">
      <alignment vertical="top" wrapText="1"/>
    </xf>
    <xf numFmtId="0" fontId="6" fillId="0" borderId="0" xfId="0" applyFont="1" applyAlignment="1">
      <alignment horizontal="center" vertical="top" wrapText="1"/>
    </xf>
    <xf numFmtId="0" fontId="6" fillId="0" borderId="0" xfId="0" applyFont="1" applyAlignment="1">
      <alignment vertical="top"/>
    </xf>
    <xf numFmtId="0" fontId="6" fillId="0" borderId="0" xfId="0" applyFont="1" applyAlignment="1">
      <alignment vertical="top" wrapText="1"/>
    </xf>
    <xf numFmtId="0" fontId="11" fillId="0" borderId="0" xfId="0" applyFont="1" applyBorder="1" applyAlignment="1">
      <alignment horizontal="center" vertical="top" wrapText="1"/>
    </xf>
    <xf numFmtId="0" fontId="15" fillId="4" borderId="0" xfId="0" applyFont="1" applyFill="1" applyBorder="1" applyAlignment="1">
      <alignment vertical="top" wrapText="1"/>
    </xf>
    <xf numFmtId="0" fontId="10" fillId="4" borderId="0" xfId="0" applyFont="1" applyFill="1" applyBorder="1" applyAlignment="1">
      <alignment horizontal="left" vertical="top" wrapText="1"/>
    </xf>
    <xf numFmtId="0" fontId="11" fillId="0" borderId="0" xfId="0" applyFont="1" applyFill="1" applyBorder="1" applyAlignment="1">
      <alignment horizontal="center" vertical="top" wrapText="1"/>
    </xf>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14"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6" fillId="0" borderId="0" xfId="0" applyFont="1" applyFill="1" applyAlignment="1">
      <alignment horizontal="center" vertical="top" wrapText="1"/>
    </xf>
    <xf numFmtId="0" fontId="9" fillId="0" borderId="6" xfId="0" applyFont="1" applyFill="1" applyBorder="1" applyAlignment="1">
      <alignment horizontal="left" vertical="top" wrapText="1"/>
    </xf>
    <xf numFmtId="164" fontId="9" fillId="0" borderId="1" xfId="0" applyNumberFormat="1" applyFont="1" applyFill="1" applyBorder="1" applyAlignment="1">
      <alignment horizontal="right" vertical="top" wrapText="1"/>
    </xf>
    <xf numFmtId="0" fontId="14" fillId="0" borderId="1" xfId="0" applyFont="1" applyFill="1" applyBorder="1" applyAlignment="1">
      <alignment horizontal="right" vertical="top" wrapText="1"/>
    </xf>
    <xf numFmtId="0" fontId="14" fillId="0" borderId="11" xfId="0" applyFont="1" applyFill="1" applyBorder="1" applyAlignment="1">
      <alignment horizontal="right" vertical="top" wrapText="1"/>
    </xf>
    <xf numFmtId="0" fontId="14" fillId="0" borderId="6" xfId="0" applyFont="1" applyFill="1" applyBorder="1" applyAlignment="1">
      <alignment horizontal="left" vertical="top" wrapText="1"/>
    </xf>
    <xf numFmtId="164" fontId="7" fillId="0" borderId="1" xfId="0" applyNumberFormat="1" applyFont="1" applyFill="1" applyBorder="1" applyAlignment="1">
      <alignment horizontal="right" vertical="top" wrapText="1"/>
    </xf>
    <xf numFmtId="0" fontId="6" fillId="0" borderId="1" xfId="0" applyFont="1" applyFill="1" applyBorder="1" applyAlignment="1">
      <alignment horizontal="right" vertical="top" wrapText="1"/>
    </xf>
    <xf numFmtId="4" fontId="6" fillId="0" borderId="1" xfId="0" applyNumberFormat="1" applyFont="1" applyFill="1" applyBorder="1" applyAlignment="1">
      <alignment horizontal="right" vertical="top" wrapText="1"/>
    </xf>
    <xf numFmtId="4" fontId="6" fillId="0" borderId="11" xfId="0" applyNumberFormat="1" applyFont="1" applyFill="1" applyBorder="1" applyAlignment="1">
      <alignment horizontal="right" vertical="top" wrapText="1"/>
    </xf>
    <xf numFmtId="0" fontId="6" fillId="0" borderId="11" xfId="0" applyFont="1" applyFill="1" applyBorder="1" applyAlignment="1">
      <alignment horizontal="right" vertical="top" wrapText="1"/>
    </xf>
    <xf numFmtId="0" fontId="14" fillId="0" borderId="0" xfId="0" applyFont="1" applyFill="1" applyBorder="1" applyAlignment="1">
      <alignment horizontal="center" vertical="top" wrapText="1"/>
    </xf>
    <xf numFmtId="42" fontId="6" fillId="0" borderId="1" xfId="0" applyNumberFormat="1" applyFont="1" applyFill="1" applyBorder="1" applyAlignment="1">
      <alignment horizontal="right" vertical="top" wrapText="1"/>
    </xf>
    <xf numFmtId="42" fontId="6" fillId="0" borderId="11" xfId="0" applyNumberFormat="1" applyFont="1" applyFill="1" applyBorder="1" applyAlignment="1">
      <alignment horizontal="right" vertical="top" wrapText="1"/>
    </xf>
    <xf numFmtId="0" fontId="6" fillId="0" borderId="0" xfId="0" applyFont="1" applyFill="1" applyAlignment="1">
      <alignment vertical="top" wrapText="1"/>
    </xf>
    <xf numFmtId="0" fontId="9" fillId="0" borderId="6" xfId="0" applyFont="1" applyFill="1" applyBorder="1" applyAlignment="1">
      <alignment horizontal="right" vertical="top" wrapText="1"/>
    </xf>
    <xf numFmtId="42" fontId="7" fillId="2" borderId="1" xfId="0" applyNumberFormat="1" applyFont="1" applyFill="1" applyBorder="1" applyAlignment="1">
      <alignment horizontal="right" vertical="top" wrapText="1"/>
    </xf>
    <xf numFmtId="42" fontId="14" fillId="2" borderId="1" xfId="0" applyNumberFormat="1" applyFont="1" applyFill="1" applyBorder="1" applyAlignment="1">
      <alignment horizontal="right" vertical="top" wrapText="1"/>
    </xf>
    <xf numFmtId="42" fontId="6" fillId="2" borderId="1" xfId="0" applyNumberFormat="1" applyFont="1" applyFill="1" applyBorder="1" applyAlignment="1">
      <alignment horizontal="left" vertical="top" wrapText="1"/>
    </xf>
    <xf numFmtId="42" fontId="6" fillId="2" borderId="1" xfId="0" applyNumberFormat="1" applyFont="1" applyFill="1" applyBorder="1" applyAlignment="1">
      <alignment horizontal="right" vertical="top" wrapText="1"/>
    </xf>
    <xf numFmtId="42" fontId="6" fillId="2" borderId="11" xfId="0" applyNumberFormat="1" applyFont="1" applyFill="1" applyBorder="1" applyAlignment="1">
      <alignment horizontal="left" vertical="top" wrapText="1"/>
    </xf>
    <xf numFmtId="164" fontId="7" fillId="0" borderId="1" xfId="0" applyNumberFormat="1" applyFont="1" applyFill="1" applyBorder="1" applyAlignment="1">
      <alignment horizontal="center" vertical="top" wrapText="1"/>
    </xf>
    <xf numFmtId="164" fontId="6" fillId="0" borderId="1" xfId="0" applyNumberFormat="1" applyFont="1" applyFill="1" applyBorder="1" applyAlignment="1">
      <alignment horizontal="right" vertical="top" wrapText="1"/>
    </xf>
    <xf numFmtId="164" fontId="6" fillId="0" borderId="11" xfId="0" applyNumberFormat="1" applyFont="1" applyFill="1" applyBorder="1" applyAlignment="1">
      <alignment horizontal="right" vertical="top" wrapText="1"/>
    </xf>
    <xf numFmtId="0" fontId="12" fillId="0" borderId="6" xfId="0" applyFont="1" applyFill="1" applyBorder="1" applyAlignment="1">
      <alignment horizontal="left" vertical="top" wrapText="1"/>
    </xf>
    <xf numFmtId="164" fontId="12" fillId="0" borderId="1" xfId="0" applyNumberFormat="1" applyFont="1" applyFill="1" applyBorder="1" applyAlignment="1">
      <alignment horizontal="right" vertical="top" wrapText="1"/>
    </xf>
    <xf numFmtId="42" fontId="9" fillId="0" borderId="1" xfId="0" applyNumberFormat="1" applyFont="1" applyFill="1" applyBorder="1" applyAlignment="1">
      <alignment horizontal="center" vertical="top" wrapText="1"/>
    </xf>
    <xf numFmtId="42" fontId="14" fillId="0" borderId="1" xfId="0" applyNumberFormat="1" applyFont="1" applyFill="1" applyBorder="1" applyAlignment="1">
      <alignment horizontal="right" vertical="top" wrapText="1"/>
    </xf>
    <xf numFmtId="42" fontId="6" fillId="0" borderId="1" xfId="0" applyNumberFormat="1" applyFont="1" applyFill="1" applyBorder="1" applyAlignment="1">
      <alignment horizontal="left" vertical="top" wrapText="1"/>
    </xf>
    <xf numFmtId="42" fontId="6" fillId="0" borderId="11" xfId="0" applyNumberFormat="1" applyFont="1" applyFill="1" applyBorder="1" applyAlignment="1">
      <alignment horizontal="left" vertical="top" wrapText="1"/>
    </xf>
    <xf numFmtId="42" fontId="7" fillId="0" borderId="1" xfId="0" applyNumberFormat="1" applyFont="1" applyFill="1" applyBorder="1" applyAlignment="1">
      <alignment horizontal="right" vertical="top" wrapText="1"/>
    </xf>
    <xf numFmtId="0" fontId="6" fillId="0" borderId="6" xfId="0" applyFont="1" applyBorder="1" applyAlignment="1">
      <alignment vertical="top" wrapText="1"/>
    </xf>
    <xf numFmtId="42" fontId="14" fillId="0" borderId="11" xfId="0" applyNumberFormat="1" applyFont="1" applyFill="1" applyBorder="1" applyAlignment="1">
      <alignment horizontal="right" vertical="top" wrapText="1"/>
    </xf>
    <xf numFmtId="0" fontId="7" fillId="0" borderId="12" xfId="0" applyFont="1" applyBorder="1" applyAlignment="1">
      <alignment horizontal="right" vertical="top" wrapText="1"/>
    </xf>
    <xf numFmtId="42" fontId="7" fillId="2" borderId="26" xfId="0" applyNumberFormat="1" applyFont="1" applyFill="1" applyBorder="1" applyAlignment="1">
      <alignment horizontal="right" vertical="top" wrapText="1"/>
    </xf>
    <xf numFmtId="42" fontId="14" fillId="2" borderId="26" xfId="0" applyNumberFormat="1" applyFont="1" applyFill="1" applyBorder="1" applyAlignment="1">
      <alignment horizontal="right" vertical="top" wrapText="1"/>
    </xf>
    <xf numFmtId="42" fontId="6" fillId="2" borderId="26" xfId="0" applyNumberFormat="1" applyFont="1" applyFill="1" applyBorder="1" applyAlignment="1">
      <alignment horizontal="left" vertical="top" wrapText="1"/>
    </xf>
    <xf numFmtId="42" fontId="6" fillId="2" borderId="26" xfId="0" applyNumberFormat="1" applyFont="1" applyFill="1" applyBorder="1" applyAlignment="1">
      <alignment horizontal="right" vertical="top" wrapText="1"/>
    </xf>
    <xf numFmtId="42" fontId="6" fillId="2" borderId="15" xfId="0" applyNumberFormat="1" applyFont="1" applyFill="1" applyBorder="1" applyAlignment="1">
      <alignment horizontal="left" vertical="top" wrapText="1"/>
    </xf>
    <xf numFmtId="164" fontId="7" fillId="0" borderId="0" xfId="0" applyNumberFormat="1" applyFont="1" applyFill="1" applyBorder="1" applyAlignment="1">
      <alignment horizontal="center" vertical="top" wrapText="1"/>
    </xf>
    <xf numFmtId="164" fontId="14" fillId="0" borderId="0" xfId="0" applyNumberFormat="1" applyFont="1" applyFill="1" applyBorder="1" applyAlignment="1">
      <alignment horizontal="right" vertical="top" wrapText="1"/>
    </xf>
    <xf numFmtId="0" fontId="16" fillId="0" borderId="0" xfId="0" applyFont="1" applyFill="1" applyBorder="1" applyAlignment="1">
      <alignment horizontal="right" vertical="top" wrapText="1"/>
    </xf>
    <xf numFmtId="0" fontId="9" fillId="5" borderId="17" xfId="0" applyFont="1" applyFill="1" applyBorder="1" applyAlignment="1">
      <alignment horizontal="left" vertical="top" wrapText="1"/>
    </xf>
    <xf numFmtId="164" fontId="7" fillId="0" borderId="33" xfId="0" applyNumberFormat="1" applyFont="1" applyFill="1" applyBorder="1" applyAlignment="1">
      <alignment horizontal="center" vertical="top" wrapText="1"/>
    </xf>
    <xf numFmtId="164" fontId="14" fillId="0" borderId="33" xfId="0" applyNumberFormat="1" applyFont="1" applyFill="1" applyBorder="1" applyAlignment="1">
      <alignment horizontal="right" vertical="top" wrapText="1"/>
    </xf>
    <xf numFmtId="0" fontId="16" fillId="0" borderId="33" xfId="0" applyFont="1" applyFill="1" applyBorder="1" applyAlignment="1">
      <alignment horizontal="right" vertical="top" wrapText="1"/>
    </xf>
    <xf numFmtId="0" fontId="16" fillId="0" borderId="18" xfId="0" applyFont="1" applyFill="1" applyBorder="1" applyAlignment="1">
      <alignment horizontal="right" vertical="top" wrapText="1"/>
    </xf>
    <xf numFmtId="0" fontId="7" fillId="0" borderId="6" xfId="0" applyFont="1" applyFill="1" applyBorder="1" applyAlignment="1">
      <alignment vertical="top" wrapText="1"/>
    </xf>
    <xf numFmtId="164" fontId="14" fillId="0" borderId="1" xfId="0" applyNumberFormat="1" applyFont="1" applyFill="1" applyBorder="1" applyAlignment="1">
      <alignment horizontal="right" vertical="top" wrapText="1"/>
    </xf>
    <xf numFmtId="0" fontId="16" fillId="0" borderId="1" xfId="0" applyFont="1" applyFill="1" applyBorder="1" applyAlignment="1">
      <alignment horizontal="right" vertical="top" wrapText="1"/>
    </xf>
    <xf numFmtId="0" fontId="16" fillId="0" borderId="11" xfId="0" applyFont="1" applyFill="1" applyBorder="1" applyAlignment="1">
      <alignment horizontal="right" vertical="top" wrapText="1"/>
    </xf>
    <xf numFmtId="0" fontId="7" fillId="0" borderId="1" xfId="0" applyNumberFormat="1" applyFont="1" applyFill="1" applyBorder="1" applyAlignment="1">
      <alignment horizontal="right" vertical="top" wrapText="1"/>
    </xf>
    <xf numFmtId="0" fontId="16" fillId="0" borderId="6" xfId="0" applyFont="1" applyFill="1" applyBorder="1" applyAlignment="1">
      <alignment vertical="top" wrapText="1"/>
    </xf>
    <xf numFmtId="0" fontId="11" fillId="0" borderId="6" xfId="0" applyFont="1" applyFill="1" applyBorder="1" applyAlignment="1">
      <alignment vertical="top" wrapText="1"/>
    </xf>
    <xf numFmtId="0" fontId="9" fillId="0" borderId="12" xfId="0" applyFont="1" applyFill="1" applyBorder="1" applyAlignment="1">
      <alignment horizontal="right" vertical="top" wrapText="1"/>
    </xf>
    <xf numFmtId="42" fontId="14" fillId="2" borderId="15" xfId="0" applyNumberFormat="1" applyFont="1" applyFill="1" applyBorder="1" applyAlignment="1">
      <alignment horizontal="right" vertical="top" wrapText="1"/>
    </xf>
    <xf numFmtId="0" fontId="9" fillId="0" borderId="0" xfId="0" applyFont="1" applyFill="1" applyBorder="1" applyAlignment="1">
      <alignment horizontal="right" vertical="top" wrapText="1"/>
    </xf>
    <xf numFmtId="164" fontId="14" fillId="0" borderId="0" xfId="0" applyNumberFormat="1" applyFont="1" applyFill="1" applyBorder="1" applyAlignment="1">
      <alignment horizontal="left" vertical="top" wrapText="1"/>
    </xf>
    <xf numFmtId="164" fontId="14" fillId="0" borderId="33" xfId="0" applyNumberFormat="1" applyFont="1" applyFill="1" applyBorder="1" applyAlignment="1">
      <alignment horizontal="left" vertical="top" wrapText="1"/>
    </xf>
    <xf numFmtId="164" fontId="14" fillId="0" borderId="18" xfId="0" applyNumberFormat="1" applyFont="1" applyFill="1" applyBorder="1" applyAlignment="1">
      <alignment horizontal="left" vertical="top" wrapText="1"/>
    </xf>
    <xf numFmtId="49" fontId="9" fillId="3" borderId="6" xfId="0" applyNumberFormat="1" applyFont="1" applyFill="1" applyBorder="1" applyAlignment="1">
      <alignment horizontal="left" vertical="top" wrapText="1"/>
    </xf>
    <xf numFmtId="0" fontId="7" fillId="0" borderId="1" xfId="0" applyFont="1" applyFill="1" applyBorder="1" applyAlignment="1">
      <alignment horizontal="right" vertical="top" wrapText="1"/>
    </xf>
    <xf numFmtId="0" fontId="6" fillId="0" borderId="1" xfId="0" applyNumberFormat="1" applyFont="1" applyFill="1" applyBorder="1" applyAlignment="1">
      <alignment horizontal="right" vertical="top" wrapText="1"/>
    </xf>
    <xf numFmtId="0" fontId="6" fillId="0" borderId="11" xfId="0" applyNumberFormat="1" applyFont="1" applyFill="1" applyBorder="1" applyAlignment="1">
      <alignment horizontal="right" vertical="top" wrapText="1"/>
    </xf>
    <xf numFmtId="49" fontId="14" fillId="3" borderId="6" xfId="0" applyNumberFormat="1" applyFont="1" applyFill="1" applyBorder="1" applyAlignment="1">
      <alignment horizontal="left" vertical="top" wrapText="1"/>
    </xf>
    <xf numFmtId="0" fontId="7" fillId="0" borderId="1" xfId="0" applyFont="1" applyFill="1" applyBorder="1" applyAlignment="1">
      <alignment horizontal="center" vertical="top" wrapText="1"/>
    </xf>
    <xf numFmtId="0" fontId="7" fillId="0" borderId="6" xfId="0" applyFont="1" applyBorder="1" applyAlignment="1">
      <alignment vertical="top" wrapText="1"/>
    </xf>
    <xf numFmtId="164" fontId="6" fillId="0" borderId="1" xfId="0" applyNumberFormat="1" applyFont="1" applyFill="1" applyBorder="1" applyAlignment="1">
      <alignment horizontal="left" vertical="top" wrapText="1"/>
    </xf>
    <xf numFmtId="164" fontId="6" fillId="0" borderId="11" xfId="0" applyNumberFormat="1" applyFont="1" applyFill="1" applyBorder="1" applyAlignment="1">
      <alignment horizontal="left" vertical="top" wrapText="1"/>
    </xf>
    <xf numFmtId="0" fontId="9" fillId="0" borderId="1" xfId="0" applyNumberFormat="1" applyFont="1" applyFill="1" applyBorder="1" applyAlignment="1">
      <alignment horizontal="right" vertical="top" wrapText="1"/>
    </xf>
    <xf numFmtId="42" fontId="7" fillId="0" borderId="11" xfId="0" applyNumberFormat="1" applyFont="1" applyFill="1" applyBorder="1" applyAlignment="1">
      <alignment horizontal="right" vertical="top" wrapText="1"/>
    </xf>
    <xf numFmtId="49" fontId="12" fillId="0" borderId="6" xfId="0" applyNumberFormat="1" applyFont="1" applyFill="1" applyBorder="1" applyAlignment="1">
      <alignment horizontal="left" vertical="top" wrapText="1"/>
    </xf>
    <xf numFmtId="0" fontId="9" fillId="5" borderId="6" xfId="0" applyFont="1" applyFill="1" applyBorder="1" applyAlignment="1">
      <alignment horizontal="left" vertical="top" wrapText="1"/>
    </xf>
    <xf numFmtId="42" fontId="10" fillId="0" borderId="1" xfId="0" applyNumberFormat="1" applyFont="1" applyFill="1" applyBorder="1" applyAlignment="1">
      <alignment horizontal="right" vertical="top" wrapText="1"/>
    </xf>
    <xf numFmtId="42" fontId="10" fillId="0" borderId="11" xfId="0" applyNumberFormat="1" applyFont="1" applyFill="1" applyBorder="1" applyAlignment="1">
      <alignment horizontal="right" vertical="top" wrapText="1"/>
    </xf>
    <xf numFmtId="44" fontId="14" fillId="0" borderId="1" xfId="2" applyFont="1" applyFill="1" applyBorder="1" applyAlignment="1">
      <alignment horizontal="left" vertical="top" wrapText="1"/>
    </xf>
    <xf numFmtId="44" fontId="6" fillId="0" borderId="1" xfId="2" applyFont="1" applyFill="1" applyBorder="1" applyAlignment="1">
      <alignment horizontal="left" vertical="top" wrapText="1"/>
    </xf>
    <xf numFmtId="0" fontId="6" fillId="0" borderId="11" xfId="0" applyFont="1" applyBorder="1" applyAlignment="1">
      <alignment vertical="top" wrapText="1"/>
    </xf>
    <xf numFmtId="42" fontId="14" fillId="0" borderId="1" xfId="0" applyNumberFormat="1" applyFont="1" applyFill="1" applyBorder="1" applyAlignment="1">
      <alignment horizontal="center" vertical="top" wrapText="1"/>
    </xf>
    <xf numFmtId="44" fontId="6" fillId="0" borderId="11" xfId="2" applyFont="1" applyFill="1" applyBorder="1" applyAlignment="1">
      <alignment horizontal="left" vertical="top" wrapText="1"/>
    </xf>
    <xf numFmtId="44" fontId="15" fillId="0" borderId="1" xfId="2" applyFont="1" applyFill="1" applyBorder="1" applyAlignment="1">
      <alignment horizontal="left" vertical="top" wrapText="1"/>
    </xf>
    <xf numFmtId="44" fontId="15" fillId="0" borderId="11" xfId="2" applyFont="1" applyFill="1" applyBorder="1" applyAlignment="1">
      <alignment horizontal="left" vertical="top" wrapText="1"/>
    </xf>
    <xf numFmtId="0" fontId="14" fillId="0" borderId="6" xfId="0" quotePrefix="1" applyFont="1" applyFill="1" applyBorder="1" applyAlignment="1">
      <alignment horizontal="left" vertical="top" wrapText="1"/>
    </xf>
    <xf numFmtId="0" fontId="7" fillId="0" borderId="6" xfId="0" applyFont="1" applyFill="1" applyBorder="1" applyAlignment="1">
      <alignment horizontal="right" vertical="top" wrapText="1"/>
    </xf>
    <xf numFmtId="42" fontId="9" fillId="2" borderId="1" xfId="0" applyNumberFormat="1" applyFont="1" applyFill="1" applyBorder="1" applyAlignment="1">
      <alignment horizontal="right" vertical="top" wrapText="1"/>
    </xf>
    <xf numFmtId="42" fontId="9" fillId="2" borderId="11" xfId="0" applyNumberFormat="1" applyFont="1" applyFill="1" applyBorder="1" applyAlignment="1">
      <alignment horizontal="right" vertical="top" wrapText="1"/>
    </xf>
    <xf numFmtId="42" fontId="9" fillId="0" borderId="1" xfId="0" applyNumberFormat="1" applyFont="1" applyFill="1" applyBorder="1" applyAlignment="1">
      <alignment horizontal="right" vertical="top" wrapText="1"/>
    </xf>
    <xf numFmtId="42" fontId="14" fillId="0" borderId="1" xfId="0" applyNumberFormat="1" applyFont="1" applyFill="1" applyBorder="1" applyAlignment="1">
      <alignment vertical="top" wrapText="1"/>
    </xf>
    <xf numFmtId="42" fontId="14" fillId="0" borderId="11" xfId="0" applyNumberFormat="1" applyFont="1" applyFill="1" applyBorder="1" applyAlignment="1">
      <alignment vertical="top" wrapText="1"/>
    </xf>
    <xf numFmtId="164" fontId="9" fillId="0" borderId="1" xfId="0" applyNumberFormat="1" applyFont="1" applyFill="1" applyBorder="1" applyAlignment="1">
      <alignment horizontal="center" vertical="top" wrapText="1"/>
    </xf>
    <xf numFmtId="164" fontId="14" fillId="0" borderId="1" xfId="0" applyNumberFormat="1" applyFont="1" applyFill="1" applyBorder="1" applyAlignment="1">
      <alignment horizontal="left" vertical="top" wrapText="1"/>
    </xf>
    <xf numFmtId="164" fontId="14" fillId="0" borderId="11" xfId="0" applyNumberFormat="1" applyFont="1" applyFill="1" applyBorder="1" applyAlignment="1">
      <alignment horizontal="left" vertical="top" wrapText="1"/>
    </xf>
    <xf numFmtId="42" fontId="7" fillId="0" borderId="1" xfId="0" applyNumberFormat="1" applyFont="1" applyFill="1" applyBorder="1" applyAlignment="1">
      <alignment horizontal="center" vertical="top" wrapText="1"/>
    </xf>
    <xf numFmtId="0" fontId="7" fillId="0" borderId="12" xfId="0" applyFont="1" applyFill="1" applyBorder="1" applyAlignment="1">
      <alignment horizontal="right" vertical="top" wrapText="1"/>
    </xf>
    <xf numFmtId="42" fontId="7" fillId="2" borderId="26" xfId="0" applyNumberFormat="1" applyFont="1" applyFill="1" applyBorder="1" applyAlignment="1">
      <alignment horizontal="center" vertical="top" wrapText="1"/>
    </xf>
    <xf numFmtId="0" fontId="16" fillId="0" borderId="0" xfId="0" applyFont="1" applyFill="1" applyBorder="1" applyAlignment="1">
      <alignment horizontal="left" vertical="top" wrapText="1"/>
    </xf>
    <xf numFmtId="164" fontId="6" fillId="0" borderId="0" xfId="0" applyNumberFormat="1" applyFont="1" applyFill="1" applyBorder="1" applyAlignment="1">
      <alignment horizontal="left" vertical="top" wrapText="1"/>
    </xf>
    <xf numFmtId="0" fontId="7" fillId="5" borderId="17" xfId="0" applyFont="1" applyFill="1" applyBorder="1" applyAlignment="1">
      <alignment horizontal="left" vertical="top" wrapText="1"/>
    </xf>
    <xf numFmtId="164" fontId="6" fillId="0" borderId="33" xfId="0" applyNumberFormat="1" applyFont="1" applyFill="1" applyBorder="1" applyAlignment="1">
      <alignment horizontal="left" vertical="top" wrapText="1"/>
    </xf>
    <xf numFmtId="164" fontId="6" fillId="0" borderId="18" xfId="0" applyNumberFormat="1" applyFont="1" applyFill="1" applyBorder="1" applyAlignment="1">
      <alignment horizontal="left" vertical="top" wrapText="1"/>
    </xf>
    <xf numFmtId="0" fontId="11" fillId="0" borderId="6" xfId="0" applyFont="1" applyFill="1" applyBorder="1" applyAlignment="1">
      <alignment horizontal="left" vertical="top" wrapText="1"/>
    </xf>
    <xf numFmtId="49" fontId="14" fillId="0" borderId="6" xfId="0" applyNumberFormat="1" applyFont="1" applyFill="1" applyBorder="1" applyAlignment="1">
      <alignment horizontal="left" vertical="top" wrapText="1"/>
    </xf>
    <xf numFmtId="42" fontId="9" fillId="2" borderId="26" xfId="0" applyNumberFormat="1" applyFont="1" applyFill="1" applyBorder="1" applyAlignment="1">
      <alignment horizontal="right" vertical="top" wrapText="1"/>
    </xf>
    <xf numFmtId="0" fontId="7" fillId="0" borderId="0" xfId="0" applyFont="1" applyAlignment="1">
      <alignment vertical="top" wrapText="1"/>
    </xf>
    <xf numFmtId="10" fontId="19" fillId="0" borderId="0" xfId="0" applyNumberFormat="1" applyFont="1" applyAlignment="1">
      <alignment horizontal="left" vertical="top" wrapText="1"/>
    </xf>
    <xf numFmtId="0" fontId="7" fillId="2" borderId="1" xfId="0" applyFont="1" applyFill="1" applyBorder="1" applyAlignment="1">
      <alignment horizontal="left" vertical="top" wrapText="1"/>
    </xf>
    <xf numFmtId="0" fontId="9" fillId="6" borderId="33" xfId="0" applyFont="1" applyFill="1" applyBorder="1" applyAlignment="1">
      <alignment horizontal="left" vertical="top" wrapText="1"/>
    </xf>
    <xf numFmtId="10" fontId="14" fillId="6" borderId="33" xfId="0" applyNumberFormat="1" applyFont="1" applyFill="1" applyBorder="1" applyAlignment="1">
      <alignment horizontal="left" vertical="top" wrapText="1"/>
    </xf>
    <xf numFmtId="0" fontId="14" fillId="6" borderId="33" xfId="0" applyFont="1" applyFill="1" applyBorder="1" applyAlignment="1">
      <alignment horizontal="left" vertical="top" wrapText="1"/>
    </xf>
    <xf numFmtId="0" fontId="14" fillId="6" borderId="18" xfId="0" applyFont="1" applyFill="1" applyBorder="1" applyAlignment="1">
      <alignment horizontal="left" vertical="top" wrapText="1"/>
    </xf>
    <xf numFmtId="0" fontId="9" fillId="6" borderId="1" xfId="0" applyFont="1" applyFill="1" applyBorder="1" applyAlignment="1">
      <alignment horizontal="left" vertical="top" wrapText="1"/>
    </xf>
    <xf numFmtId="10" fontId="14" fillId="6" borderId="1" xfId="0" applyNumberFormat="1" applyFont="1" applyFill="1" applyBorder="1" applyAlignment="1">
      <alignment horizontal="left" vertical="top" wrapText="1"/>
    </xf>
    <xf numFmtId="0" fontId="14" fillId="6" borderId="30" xfId="0" applyFont="1" applyFill="1" applyBorder="1" applyAlignment="1">
      <alignment horizontal="left" vertical="top" wrapText="1"/>
    </xf>
    <xf numFmtId="0" fontId="14" fillId="6" borderId="1" xfId="0" applyFont="1" applyFill="1" applyBorder="1" applyAlignment="1">
      <alignment horizontal="left" vertical="top" wrapText="1"/>
    </xf>
    <xf numFmtId="0" fontId="14" fillId="6" borderId="11" xfId="0" applyFont="1" applyFill="1" applyBorder="1" applyAlignment="1">
      <alignment horizontal="left" vertical="top" wrapText="1"/>
    </xf>
    <xf numFmtId="0" fontId="9" fillId="6" borderId="26" xfId="0" applyFont="1" applyFill="1" applyBorder="1" applyAlignment="1">
      <alignment horizontal="left" vertical="top" wrapText="1"/>
    </xf>
    <xf numFmtId="10" fontId="14" fillId="6" borderId="26" xfId="0" applyNumberFormat="1" applyFont="1" applyFill="1" applyBorder="1" applyAlignment="1">
      <alignment horizontal="left" vertical="top" wrapText="1"/>
    </xf>
    <xf numFmtId="0" fontId="14" fillId="6" borderId="21" xfId="0" applyFont="1" applyFill="1" applyBorder="1" applyAlignment="1">
      <alignment horizontal="left" vertical="top" wrapText="1"/>
    </xf>
    <xf numFmtId="0" fontId="9" fillId="0" borderId="33" xfId="0" applyFont="1" applyFill="1" applyBorder="1" applyAlignment="1">
      <alignment horizontal="left" vertical="top" wrapText="1"/>
    </xf>
    <xf numFmtId="10" fontId="14" fillId="0" borderId="33" xfId="0" applyNumberFormat="1" applyFont="1" applyFill="1" applyBorder="1" applyAlignment="1">
      <alignment horizontal="left" vertical="top" wrapText="1"/>
    </xf>
    <xf numFmtId="0" fontId="14" fillId="0" borderId="33" xfId="0" applyFont="1" applyFill="1" applyBorder="1" applyAlignment="1">
      <alignment horizontal="left" vertical="top" wrapText="1"/>
    </xf>
    <xf numFmtId="0" fontId="14" fillId="0" borderId="18" xfId="0" applyFont="1" applyFill="1" applyBorder="1" applyAlignment="1">
      <alignment horizontal="left" vertical="top" wrapText="1"/>
    </xf>
    <xf numFmtId="0" fontId="9" fillId="3" borderId="1" xfId="0" applyFont="1" applyFill="1" applyBorder="1" applyAlignment="1">
      <alignment horizontal="left" vertical="top" wrapText="1"/>
    </xf>
    <xf numFmtId="10" fontId="14" fillId="3" borderId="1" xfId="0" applyNumberFormat="1" applyFont="1" applyFill="1" applyBorder="1" applyAlignment="1">
      <alignment horizontal="left" vertical="top" wrapText="1"/>
    </xf>
    <xf numFmtId="0" fontId="14" fillId="0" borderId="30" xfId="0" applyFont="1" applyFill="1" applyBorder="1" applyAlignment="1">
      <alignment horizontal="left" vertical="top" wrapText="1"/>
    </xf>
    <xf numFmtId="0" fontId="14" fillId="0" borderId="1" xfId="0" applyFont="1" applyFill="1" applyBorder="1" applyAlignment="1">
      <alignment horizontal="left" vertical="top" wrapText="1"/>
    </xf>
    <xf numFmtId="0" fontId="6" fillId="3" borderId="0" xfId="0" applyFont="1" applyFill="1" applyAlignment="1">
      <alignment horizontal="left" vertical="top" wrapText="1"/>
    </xf>
    <xf numFmtId="0" fontId="9" fillId="3" borderId="26" xfId="0" applyFont="1" applyFill="1" applyBorder="1" applyAlignment="1">
      <alignment horizontal="left" vertical="top" wrapText="1"/>
    </xf>
    <xf numFmtId="10" fontId="14" fillId="3" borderId="26" xfId="0" applyNumberFormat="1" applyFont="1" applyFill="1" applyBorder="1" applyAlignment="1">
      <alignment horizontal="left" vertical="top" wrapText="1"/>
    </xf>
    <xf numFmtId="0" fontId="14" fillId="0" borderId="21" xfId="0" applyFont="1" applyFill="1" applyBorder="1" applyAlignment="1">
      <alignment horizontal="left" vertical="top" wrapText="1"/>
    </xf>
    <xf numFmtId="0" fontId="9" fillId="3" borderId="33" xfId="0" applyFont="1" applyFill="1" applyBorder="1" applyAlignment="1">
      <alignment horizontal="left" vertical="top" wrapText="1"/>
    </xf>
    <xf numFmtId="10" fontId="14" fillId="3" borderId="33" xfId="0" applyNumberFormat="1" applyFont="1" applyFill="1" applyBorder="1" applyAlignment="1">
      <alignment horizontal="left" vertical="top" wrapText="1"/>
    </xf>
    <xf numFmtId="0" fontId="9" fillId="0" borderId="26" xfId="0" applyFont="1" applyFill="1" applyBorder="1" applyAlignment="1">
      <alignment horizontal="left" vertical="top" wrapText="1"/>
    </xf>
    <xf numFmtId="10" fontId="14" fillId="0" borderId="26" xfId="0" applyNumberFormat="1" applyFont="1" applyFill="1" applyBorder="1" applyAlignment="1">
      <alignment horizontal="left" vertical="top" wrapText="1"/>
    </xf>
    <xf numFmtId="0" fontId="9" fillId="6" borderId="2" xfId="0" applyFont="1" applyFill="1" applyBorder="1" applyAlignment="1">
      <alignment horizontal="left" vertical="top" wrapText="1"/>
    </xf>
    <xf numFmtId="10" fontId="14" fillId="6" borderId="2" xfId="0" applyNumberFormat="1" applyFont="1" applyFill="1" applyBorder="1" applyAlignment="1">
      <alignment horizontal="left" vertical="top" wrapText="1"/>
    </xf>
    <xf numFmtId="0" fontId="9" fillId="0" borderId="2" xfId="0" applyFont="1" applyFill="1" applyBorder="1" applyAlignment="1">
      <alignment horizontal="left" vertical="top" wrapText="1"/>
    </xf>
    <xf numFmtId="10" fontId="14" fillId="0" borderId="2" xfId="0" applyNumberFormat="1" applyFont="1" applyFill="1" applyBorder="1" applyAlignment="1">
      <alignment horizontal="left" vertical="top" wrapText="1"/>
    </xf>
    <xf numFmtId="0" fontId="14" fillId="6" borderId="36" xfId="0" applyFont="1" applyFill="1" applyBorder="1" applyAlignment="1">
      <alignment horizontal="left" vertical="top" wrapText="1"/>
    </xf>
    <xf numFmtId="0" fontId="14" fillId="6" borderId="47"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30" xfId="0" applyFont="1" applyFill="1" applyBorder="1" applyAlignment="1">
      <alignment horizontal="left" vertical="top" wrapText="1"/>
    </xf>
    <xf numFmtId="0" fontId="6" fillId="3" borderId="0" xfId="0" quotePrefix="1" applyFont="1" applyFill="1" applyBorder="1" applyAlignment="1">
      <alignment horizontal="left" vertical="top"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6" xfId="0" applyFont="1" applyFill="1" applyBorder="1" applyAlignment="1">
      <alignment horizontal="center" vertical="center" wrapText="1"/>
    </xf>
    <xf numFmtId="10" fontId="6" fillId="0" borderId="30" xfId="1" applyNumberFormat="1" applyFont="1" applyFill="1" applyBorder="1" applyAlignment="1">
      <alignment horizontal="center" vertical="center" wrapText="1"/>
    </xf>
    <xf numFmtId="10" fontId="6" fillId="0" borderId="1" xfId="1" applyNumberFormat="1" applyFont="1" applyFill="1" applyBorder="1" applyAlignment="1">
      <alignment horizontal="center" vertical="center" wrapText="1"/>
    </xf>
    <xf numFmtId="10" fontId="6" fillId="0" borderId="26" xfId="1"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2" xfId="0" applyFont="1" applyFill="1" applyBorder="1" applyAlignment="1">
      <alignment horizontal="center" vertical="center" wrapText="1"/>
    </xf>
    <xf numFmtId="10" fontId="9" fillId="2" borderId="32" xfId="0" applyNumberFormat="1" applyFont="1" applyFill="1" applyBorder="1" applyAlignment="1">
      <alignment horizontal="center" vertical="center" wrapText="1"/>
    </xf>
    <xf numFmtId="0" fontId="14" fillId="2" borderId="4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13" xfId="0" applyFont="1" applyFill="1" applyBorder="1" applyAlignment="1">
      <alignment horizontal="center" vertical="center" wrapText="1"/>
    </xf>
    <xf numFmtId="10" fontId="7" fillId="8" borderId="13" xfId="0" applyNumberFormat="1"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2" fontId="6" fillId="0" borderId="6" xfId="0" applyNumberFormat="1" applyFont="1" applyFill="1" applyBorder="1" applyAlignment="1">
      <alignment horizontal="center" vertical="center" wrapText="1"/>
    </xf>
    <xf numFmtId="2" fontId="6" fillId="0" borderId="6" xfId="0" applyNumberFormat="1" applyFont="1" applyBorder="1" applyAlignment="1">
      <alignment horizontal="center" vertical="center" wrapText="1"/>
    </xf>
    <xf numFmtId="2" fontId="6" fillId="0" borderId="38" xfId="0" applyNumberFormat="1" applyFont="1" applyBorder="1" applyAlignment="1">
      <alignment horizontal="center" vertical="center" wrapText="1"/>
    </xf>
    <xf numFmtId="2" fontId="6" fillId="0" borderId="38" xfId="0" applyNumberFormat="1" applyFont="1" applyFill="1" applyBorder="1" applyAlignment="1">
      <alignment horizontal="center" vertical="center" wrapText="1"/>
    </xf>
    <xf numFmtId="2" fontId="6" fillId="4" borderId="38" xfId="0" applyNumberFormat="1" applyFont="1" applyFill="1" applyBorder="1" applyAlignment="1">
      <alignment horizontal="center" vertical="center" wrapText="1"/>
    </xf>
    <xf numFmtId="2" fontId="6" fillId="0" borderId="12" xfId="0" applyNumberFormat="1" applyFont="1" applyFill="1" applyBorder="1" applyAlignment="1">
      <alignment horizontal="center" vertical="center" wrapText="1"/>
    </xf>
    <xf numFmtId="44" fontId="6" fillId="0" borderId="3"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44" fontId="6" fillId="0" borderId="3"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2" fontId="14" fillId="0" borderId="6" xfId="0" applyNumberFormat="1" applyFont="1" applyFill="1" applyBorder="1" applyAlignment="1">
      <alignment horizontal="center" vertical="center" wrapText="1"/>
    </xf>
    <xf numFmtId="44" fontId="14" fillId="0" borderId="3" xfId="0" applyNumberFormat="1" applyFont="1" applyFill="1" applyBorder="1" applyAlignment="1">
      <alignment horizontal="center" vertical="center" wrapText="1"/>
    </xf>
    <xf numFmtId="44" fontId="6" fillId="0" borderId="7" xfId="0" applyNumberFormat="1" applyFont="1" applyBorder="1" applyAlignment="1">
      <alignment horizontal="center" vertical="center" wrapText="1"/>
    </xf>
    <xf numFmtId="2" fontId="14" fillId="0" borderId="38" xfId="0" applyNumberFormat="1" applyFont="1" applyFill="1" applyBorder="1" applyAlignment="1">
      <alignment horizontal="center" vertical="center" wrapText="1"/>
    </xf>
    <xf numFmtId="44" fontId="14" fillId="0" borderId="7" xfId="0" applyNumberFormat="1" applyFont="1" applyFill="1" applyBorder="1" applyAlignment="1">
      <alignment horizontal="center" vertical="center" wrapText="1"/>
    </xf>
    <xf numFmtId="0" fontId="14" fillId="0" borderId="39" xfId="0" applyFont="1" applyFill="1" applyBorder="1" applyAlignment="1">
      <alignment horizontal="center" vertical="center" wrapText="1"/>
    </xf>
    <xf numFmtId="44" fontId="6" fillId="4" borderId="7" xfId="0" applyNumberFormat="1" applyFont="1" applyFill="1" applyBorder="1" applyAlignment="1">
      <alignment horizontal="center" vertical="center" wrapText="1"/>
    </xf>
    <xf numFmtId="10" fontId="6" fillId="4" borderId="1" xfId="0" applyNumberFormat="1" applyFont="1" applyFill="1" applyBorder="1" applyAlignment="1">
      <alignment horizontal="center" vertical="center" wrapText="1"/>
    </xf>
    <xf numFmtId="0" fontId="14" fillId="4" borderId="39" xfId="0" applyFont="1" applyFill="1" applyBorder="1" applyAlignment="1">
      <alignment horizontal="center" vertical="center" wrapText="1"/>
    </xf>
    <xf numFmtId="0" fontId="14" fillId="4" borderId="38" xfId="0" applyFont="1" applyFill="1" applyBorder="1" applyAlignment="1">
      <alignment horizontal="center" vertical="center" wrapText="1"/>
    </xf>
    <xf numFmtId="44" fontId="14" fillId="4" borderId="7" xfId="0" applyNumberFormat="1" applyFont="1" applyFill="1" applyBorder="1" applyAlignment="1">
      <alignment horizontal="center" vertical="center" wrapText="1"/>
    </xf>
    <xf numFmtId="44" fontId="6" fillId="0" borderId="7" xfId="0" applyNumberFormat="1" applyFont="1" applyFill="1" applyBorder="1" applyAlignment="1">
      <alignment horizontal="center" vertical="center" wrapText="1"/>
    </xf>
    <xf numFmtId="0" fontId="14" fillId="0" borderId="11" xfId="0" applyFont="1" applyFill="1" applyBorder="1" applyAlignment="1">
      <alignment horizontal="center" vertical="center" wrapText="1"/>
    </xf>
    <xf numFmtId="44" fontId="6" fillId="0" borderId="19" xfId="0" applyNumberFormat="1" applyFont="1" applyBorder="1" applyAlignment="1">
      <alignment horizontal="center" vertical="center" wrapText="1"/>
    </xf>
    <xf numFmtId="2" fontId="14" fillId="0" borderId="12" xfId="0" applyNumberFormat="1" applyFont="1" applyFill="1" applyBorder="1" applyAlignment="1">
      <alignment horizontal="center" vertical="center" wrapText="1"/>
    </xf>
    <xf numFmtId="0" fontId="15" fillId="4" borderId="0"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Border="1" applyAlignment="1">
      <alignment horizontal="left" vertical="top" wrapText="1"/>
    </xf>
    <xf numFmtId="44" fontId="6" fillId="0" borderId="1" xfId="2" applyFont="1" applyFill="1" applyBorder="1" applyAlignment="1">
      <alignment horizontal="right" vertical="top" wrapText="1"/>
    </xf>
    <xf numFmtId="44" fontId="14" fillId="0" borderId="1" xfId="2" applyFont="1" applyFill="1" applyBorder="1" applyAlignment="1">
      <alignment horizontal="right" vertical="top" wrapText="1"/>
    </xf>
    <xf numFmtId="0" fontId="7" fillId="3" borderId="8" xfId="0" applyFont="1" applyFill="1" applyBorder="1" applyAlignment="1">
      <alignment horizontal="left" vertical="center"/>
    </xf>
    <xf numFmtId="0" fontId="6" fillId="0" borderId="41" xfId="0" applyFont="1" applyBorder="1" applyAlignment="1">
      <alignment horizontal="left" vertical="center"/>
    </xf>
    <xf numFmtId="0" fontId="7" fillId="0" borderId="8" xfId="0" applyFont="1" applyBorder="1" applyAlignment="1">
      <alignment horizontal="left" vertical="center" wrapText="1"/>
    </xf>
    <xf numFmtId="0" fontId="7" fillId="0" borderId="14" xfId="0" applyFont="1" applyBorder="1" applyAlignment="1">
      <alignment horizontal="left" vertical="center" wrapText="1"/>
    </xf>
    <xf numFmtId="0" fontId="7" fillId="0" borderId="41" xfId="0" applyFont="1" applyBorder="1" applyAlignment="1">
      <alignment horizontal="left" vertical="center" wrapText="1"/>
    </xf>
    <xf numFmtId="0" fontId="8" fillId="0" borderId="0" xfId="0" applyFont="1" applyBorder="1" applyAlignment="1">
      <alignment horizontal="center" vertical="top" wrapText="1"/>
    </xf>
    <xf numFmtId="0" fontId="6" fillId="6" borderId="31" xfId="0" applyFont="1" applyFill="1" applyBorder="1" applyAlignment="1">
      <alignment horizontal="left" vertical="top" wrapText="1"/>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0" fontId="6" fillId="6" borderId="32" xfId="0" applyFont="1" applyFill="1" applyBorder="1" applyAlignment="1">
      <alignment horizontal="left" vertical="top" wrapText="1"/>
    </xf>
    <xf numFmtId="0" fontId="6" fillId="0" borderId="29" xfId="0" applyFont="1" applyBorder="1" applyAlignment="1">
      <alignment horizontal="left" vertical="top" wrapText="1"/>
    </xf>
    <xf numFmtId="0" fontId="6" fillId="0" borderId="36" xfId="0" applyFont="1" applyBorder="1" applyAlignment="1">
      <alignment horizontal="left" vertical="top" wrapText="1"/>
    </xf>
    <xf numFmtId="0" fontId="6" fillId="3" borderId="31" xfId="0" applyFont="1" applyFill="1" applyBorder="1" applyAlignment="1">
      <alignment horizontal="left" vertical="top" wrapText="1"/>
    </xf>
    <xf numFmtId="49" fontId="6" fillId="0" borderId="3" xfId="0" applyNumberFormat="1" applyFont="1" applyBorder="1" applyAlignment="1">
      <alignment horizontal="left" vertical="top" wrapText="1"/>
    </xf>
    <xf numFmtId="0" fontId="6" fillId="0" borderId="5" xfId="0" applyFont="1" applyBorder="1" applyAlignment="1">
      <alignment vertical="top" wrapText="1"/>
    </xf>
    <xf numFmtId="165" fontId="6" fillId="0" borderId="3" xfId="0" applyNumberFormat="1" applyFont="1" applyBorder="1" applyAlignment="1">
      <alignment horizontal="left" vertical="top" wrapText="1"/>
    </xf>
    <xf numFmtId="0" fontId="9" fillId="5" borderId="9" xfId="0" applyFont="1" applyFill="1" applyBorder="1" applyAlignment="1">
      <alignment horizontal="left" vertical="top" wrapText="1"/>
    </xf>
    <xf numFmtId="0" fontId="9" fillId="5" borderId="48" xfId="0" applyFont="1" applyFill="1" applyBorder="1" applyAlignment="1">
      <alignment horizontal="left" vertical="top" wrapText="1"/>
    </xf>
    <xf numFmtId="0" fontId="9" fillId="5" borderId="10" xfId="0" applyFont="1" applyFill="1" applyBorder="1" applyAlignment="1">
      <alignment horizontal="left" vertical="top" wrapText="1"/>
    </xf>
    <xf numFmtId="0" fontId="15" fillId="4" borderId="0"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30" xfId="0" applyFont="1" applyBorder="1" applyAlignment="1">
      <alignment horizontal="left" vertical="top" wrapText="1"/>
    </xf>
    <xf numFmtId="0" fontId="6" fillId="0" borderId="2"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14" fontId="6" fillId="0" borderId="3" xfId="0" applyNumberFormat="1" applyFont="1" applyBorder="1" applyAlignment="1">
      <alignment horizontal="left" vertical="top" wrapText="1"/>
    </xf>
    <xf numFmtId="0" fontId="19" fillId="0" borderId="0" xfId="0" applyFont="1" applyAlignment="1">
      <alignment horizontal="center" vertical="top" wrapText="1"/>
    </xf>
    <xf numFmtId="0" fontId="6" fillId="0" borderId="1" xfId="0" applyFont="1" applyFill="1" applyBorder="1" applyAlignment="1">
      <alignment horizontal="left" vertical="top" wrapText="1"/>
    </xf>
    <xf numFmtId="0" fontId="7" fillId="0" borderId="17" xfId="0" applyFont="1" applyBorder="1" applyAlignment="1">
      <alignment horizontal="center" vertical="top" wrapText="1"/>
    </xf>
    <xf numFmtId="0" fontId="7" fillId="0" borderId="18"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22" xfId="0" applyFont="1" applyBorder="1" applyAlignment="1">
      <alignment horizontal="center" vertical="top" wrapText="1"/>
    </xf>
    <xf numFmtId="0" fontId="7" fillId="0" borderId="23" xfId="0" applyFont="1" applyBorder="1" applyAlignment="1">
      <alignment horizontal="center" vertical="top" wrapText="1"/>
    </xf>
    <xf numFmtId="0" fontId="6" fillId="0" borderId="24" xfId="0" applyFont="1" applyBorder="1" applyAlignment="1">
      <alignment horizontal="center" vertical="top" wrapText="1"/>
    </xf>
  </cellXfs>
  <cellStyles count="8">
    <cellStyle name="Currency" xfId="2" builtinId="4"/>
    <cellStyle name="Currency 2" xfId="7"/>
    <cellStyle name="Normal" xfId="0" builtinId="0"/>
    <cellStyle name="Normal 2" xfId="5"/>
    <cellStyle name="Normal 3" xfId="3"/>
    <cellStyle name="Percent" xfId="1" builtinId="5"/>
    <cellStyle name="Percent 2" xfId="6"/>
    <cellStyle name="Percent 3" xfId="4"/>
  </cellStyles>
  <dxfs count="50">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hunt\AppData\Local\Microsoft\Windows\Temporary%20Internet%20Files\Content.Outlook\47WBW1HO\Analys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hunt\AppData\Local\Microsoft\Windows\Temporary%20Internet%20Files\Content.Outlook\47WBW1HO\Copy%20of%20LOC%20Request%20Response%2007242018%20Due%20Toda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8"/>
  <sheetViews>
    <sheetView showGridLines="0" topLeftCell="A3" zoomScaleNormal="100" workbookViewId="0">
      <selection activeCell="C10" sqref="C10"/>
    </sheetView>
  </sheetViews>
  <sheetFormatPr defaultColWidth="14.28515625" defaultRowHeight="12.75" x14ac:dyDescent="0.2"/>
  <cols>
    <col min="1" max="1" width="5.7109375" style="1" customWidth="1"/>
    <col min="2" max="2" width="7.140625" style="1" bestFit="1" customWidth="1"/>
    <col min="3" max="3" width="19.5703125" style="1" bestFit="1" customWidth="1"/>
    <col min="4" max="4" width="11.7109375" style="1" bestFit="1" customWidth="1"/>
    <col min="5" max="5" width="12" style="1" bestFit="1" customWidth="1"/>
    <col min="6" max="6" width="29.140625" style="1" bestFit="1" customWidth="1"/>
    <col min="7" max="7" width="15.42578125" style="1" customWidth="1"/>
    <col min="8" max="8" width="73.42578125" style="1" customWidth="1"/>
    <col min="9" max="9" width="31.7109375" style="1" bestFit="1" customWidth="1"/>
    <col min="10" max="16384" width="14.28515625" style="1"/>
  </cols>
  <sheetData>
    <row r="1" spans="2:9" hidden="1" x14ac:dyDescent="0.2">
      <c r="C1" s="7" t="s">
        <v>0</v>
      </c>
      <c r="D1" s="8" t="s">
        <v>754</v>
      </c>
      <c r="E1" s="9"/>
      <c r="F1" s="9"/>
    </row>
    <row r="2" spans="2:9" hidden="1" x14ac:dyDescent="0.2">
      <c r="C2" s="7" t="s">
        <v>1</v>
      </c>
      <c r="D2" s="10">
        <v>43301</v>
      </c>
      <c r="E2" s="9"/>
      <c r="F2" s="11"/>
    </row>
    <row r="3" spans="2:9" ht="13.5" thickBot="1" x14ac:dyDescent="0.25">
      <c r="B3" s="12"/>
      <c r="C3" s="9"/>
      <c r="D3" s="9"/>
      <c r="E3" s="13"/>
      <c r="F3" s="14"/>
    </row>
    <row r="4" spans="2:9" ht="13.5" hidden="1" thickBot="1" x14ac:dyDescent="0.25">
      <c r="B4" s="329"/>
      <c r="C4" s="330"/>
      <c r="D4" s="330"/>
      <c r="E4" s="330"/>
      <c r="F4" s="331"/>
      <c r="G4" s="327" t="s">
        <v>116</v>
      </c>
      <c r="H4" s="328"/>
      <c r="I4" s="15" t="s">
        <v>31</v>
      </c>
    </row>
    <row r="5" spans="2:9" ht="64.5" thickBot="1" x14ac:dyDescent="0.25">
      <c r="B5" s="261" t="s">
        <v>5</v>
      </c>
      <c r="C5" s="262" t="s">
        <v>16</v>
      </c>
      <c r="D5" s="262" t="s">
        <v>17</v>
      </c>
      <c r="E5" s="262" t="s">
        <v>18</v>
      </c>
      <c r="F5" s="263" t="s">
        <v>19</v>
      </c>
      <c r="G5" s="264" t="s">
        <v>117</v>
      </c>
      <c r="H5" s="265" t="s">
        <v>184</v>
      </c>
      <c r="I5" s="266" t="s">
        <v>154</v>
      </c>
    </row>
    <row r="6" spans="2:9" ht="38.25" x14ac:dyDescent="0.2">
      <c r="B6" s="267">
        <v>1</v>
      </c>
      <c r="C6" s="16" t="s">
        <v>249</v>
      </c>
      <c r="D6" s="16" t="s">
        <v>12</v>
      </c>
      <c r="E6" s="16" t="s">
        <v>201</v>
      </c>
      <c r="F6" s="16" t="s">
        <v>250</v>
      </c>
      <c r="G6" s="269" t="s">
        <v>14</v>
      </c>
      <c r="H6" s="17" t="s">
        <v>433</v>
      </c>
      <c r="I6" s="18" t="s">
        <v>209</v>
      </c>
    </row>
    <row r="7" spans="2:9" ht="25.5" x14ac:dyDescent="0.2">
      <c r="B7" s="268">
        <v>2</v>
      </c>
      <c r="C7" s="19" t="s">
        <v>251</v>
      </c>
      <c r="D7" s="19" t="s">
        <v>12</v>
      </c>
      <c r="E7" s="19" t="s">
        <v>203</v>
      </c>
      <c r="F7" s="19" t="s">
        <v>252</v>
      </c>
      <c r="G7" s="270" t="s">
        <v>14</v>
      </c>
      <c r="H7" s="20" t="s">
        <v>432</v>
      </c>
      <c r="I7" s="21" t="s">
        <v>209</v>
      </c>
    </row>
    <row r="8" spans="2:9" x14ac:dyDescent="0.2">
      <c r="B8" s="268">
        <v>3</v>
      </c>
      <c r="C8" s="19" t="s">
        <v>253</v>
      </c>
      <c r="D8" s="19" t="s">
        <v>11</v>
      </c>
      <c r="E8" s="19" t="s">
        <v>201</v>
      </c>
      <c r="F8" s="19" t="s">
        <v>755</v>
      </c>
      <c r="G8" s="269" t="s">
        <v>14</v>
      </c>
      <c r="H8" s="17" t="s">
        <v>433</v>
      </c>
      <c r="I8" s="18" t="s">
        <v>209</v>
      </c>
    </row>
    <row r="9" spans="2:9" ht="25.5" x14ac:dyDescent="0.2">
      <c r="B9" s="268">
        <v>4</v>
      </c>
      <c r="C9" s="19" t="s">
        <v>254</v>
      </c>
      <c r="D9" s="19" t="s">
        <v>11</v>
      </c>
      <c r="E9" s="19" t="s">
        <v>201</v>
      </c>
      <c r="F9" s="19" t="s">
        <v>756</v>
      </c>
      <c r="G9" s="270" t="s">
        <v>14</v>
      </c>
      <c r="H9" s="17" t="s">
        <v>433</v>
      </c>
      <c r="I9" s="18" t="s">
        <v>209</v>
      </c>
    </row>
    <row r="10" spans="2:9" ht="25.5" x14ac:dyDescent="0.2">
      <c r="B10" s="268">
        <v>5</v>
      </c>
      <c r="C10" s="19" t="s">
        <v>255</v>
      </c>
      <c r="D10" s="19" t="s">
        <v>11</v>
      </c>
      <c r="E10" s="19" t="s">
        <v>201</v>
      </c>
      <c r="F10" s="19" t="s">
        <v>479</v>
      </c>
      <c r="G10" s="270" t="s">
        <v>14</v>
      </c>
      <c r="H10" s="20" t="s">
        <v>757</v>
      </c>
      <c r="I10" s="21" t="s">
        <v>209</v>
      </c>
    </row>
    <row r="11" spans="2:9" ht="25.5" x14ac:dyDescent="0.2">
      <c r="B11" s="268">
        <v>6</v>
      </c>
      <c r="C11" s="19" t="s">
        <v>256</v>
      </c>
      <c r="D11" s="19" t="s">
        <v>11</v>
      </c>
      <c r="E11" s="19" t="s">
        <v>201</v>
      </c>
      <c r="F11" s="19" t="s">
        <v>469</v>
      </c>
      <c r="G11" s="270" t="s">
        <v>14</v>
      </c>
      <c r="H11" s="20" t="s">
        <v>358</v>
      </c>
      <c r="I11" s="21" t="s">
        <v>219</v>
      </c>
    </row>
    <row r="12" spans="2:9" ht="25.5" x14ac:dyDescent="0.2">
      <c r="B12" s="268">
        <v>7</v>
      </c>
      <c r="C12" s="19" t="s">
        <v>257</v>
      </c>
      <c r="D12" s="19" t="s">
        <v>11</v>
      </c>
      <c r="E12" s="19" t="s">
        <v>201</v>
      </c>
      <c r="F12" s="19" t="s">
        <v>258</v>
      </c>
      <c r="G12" s="270" t="s">
        <v>14</v>
      </c>
      <c r="H12" s="20" t="s">
        <v>753</v>
      </c>
      <c r="I12" s="21" t="s">
        <v>209</v>
      </c>
    </row>
    <row r="13" spans="2:9" ht="25.5" x14ac:dyDescent="0.2">
      <c r="B13" s="268">
        <v>8</v>
      </c>
      <c r="C13" s="19" t="s">
        <v>259</v>
      </c>
      <c r="D13" s="19" t="s">
        <v>11</v>
      </c>
      <c r="E13" s="19" t="s">
        <v>201</v>
      </c>
      <c r="F13" s="19" t="s">
        <v>758</v>
      </c>
      <c r="G13" s="270" t="s">
        <v>14</v>
      </c>
      <c r="H13" s="20" t="s">
        <v>358</v>
      </c>
      <c r="I13" s="21" t="s">
        <v>209</v>
      </c>
    </row>
    <row r="14" spans="2:9" ht="25.5" x14ac:dyDescent="0.2">
      <c r="B14" s="268">
        <v>9</v>
      </c>
      <c r="C14" s="19">
        <v>8.1</v>
      </c>
      <c r="D14" s="19" t="s">
        <v>11</v>
      </c>
      <c r="E14" s="19" t="s">
        <v>204</v>
      </c>
      <c r="F14" s="19" t="s">
        <v>759</v>
      </c>
      <c r="G14" s="270" t="s">
        <v>14</v>
      </c>
      <c r="H14" s="20" t="s">
        <v>753</v>
      </c>
      <c r="I14" s="21" t="s">
        <v>209</v>
      </c>
    </row>
    <row r="15" spans="2:9" x14ac:dyDescent="0.2">
      <c r="B15" s="268">
        <v>10</v>
      </c>
      <c r="C15" s="19">
        <v>8.1999999999999993</v>
      </c>
      <c r="D15" s="19" t="s">
        <v>11</v>
      </c>
      <c r="E15" s="19" t="s">
        <v>204</v>
      </c>
      <c r="F15" s="19" t="s">
        <v>760</v>
      </c>
      <c r="G15" s="270" t="s">
        <v>14</v>
      </c>
      <c r="H15" s="20" t="s">
        <v>753</v>
      </c>
      <c r="I15" s="21" t="s">
        <v>209</v>
      </c>
    </row>
    <row r="16" spans="2:9" ht="25.5" x14ac:dyDescent="0.2">
      <c r="B16" s="268">
        <v>11</v>
      </c>
      <c r="C16" s="19">
        <v>8.3000000000000007</v>
      </c>
      <c r="D16" s="19" t="s">
        <v>11</v>
      </c>
      <c r="E16" s="19" t="s">
        <v>204</v>
      </c>
      <c r="F16" s="19" t="s">
        <v>761</v>
      </c>
      <c r="G16" s="270" t="s">
        <v>14</v>
      </c>
      <c r="H16" s="20" t="s">
        <v>753</v>
      </c>
      <c r="I16" s="21" t="s">
        <v>209</v>
      </c>
    </row>
    <row r="17" spans="2:9" ht="25.5" x14ac:dyDescent="0.2">
      <c r="B17" s="268">
        <v>12</v>
      </c>
      <c r="C17" s="19">
        <v>8.4</v>
      </c>
      <c r="D17" s="19" t="s">
        <v>11</v>
      </c>
      <c r="E17" s="19" t="s">
        <v>204</v>
      </c>
      <c r="F17" s="19" t="s">
        <v>762</v>
      </c>
      <c r="G17" s="270" t="s">
        <v>14</v>
      </c>
      <c r="H17" s="20" t="s">
        <v>359</v>
      </c>
      <c r="I17" s="21" t="s">
        <v>219</v>
      </c>
    </row>
    <row r="18" spans="2:9" x14ac:dyDescent="0.2">
      <c r="B18" s="268">
        <v>13</v>
      </c>
      <c r="C18" s="19">
        <v>117.29</v>
      </c>
      <c r="D18" s="19" t="s">
        <v>11</v>
      </c>
      <c r="E18" s="19" t="s">
        <v>204</v>
      </c>
      <c r="F18" s="19" t="s">
        <v>468</v>
      </c>
      <c r="G18" s="270" t="s">
        <v>14</v>
      </c>
      <c r="H18" s="20" t="s">
        <v>360</v>
      </c>
      <c r="I18" s="21" t="s">
        <v>209</v>
      </c>
    </row>
    <row r="19" spans="2:9" x14ac:dyDescent="0.2">
      <c r="B19" s="268">
        <v>14</v>
      </c>
      <c r="C19" s="19">
        <v>117.79</v>
      </c>
      <c r="D19" s="19" t="s">
        <v>11</v>
      </c>
      <c r="E19" s="19" t="s">
        <v>204</v>
      </c>
      <c r="F19" s="19" t="s">
        <v>512</v>
      </c>
      <c r="G19" s="270" t="s">
        <v>14</v>
      </c>
      <c r="H19" s="20" t="s">
        <v>753</v>
      </c>
      <c r="I19" s="21" t="s">
        <v>219</v>
      </c>
    </row>
    <row r="20" spans="2:9" x14ac:dyDescent="0.2">
      <c r="B20" s="268">
        <v>15</v>
      </c>
      <c r="C20" s="19">
        <v>117.89</v>
      </c>
      <c r="D20" s="19" t="s">
        <v>11</v>
      </c>
      <c r="E20" s="19" t="s">
        <v>204</v>
      </c>
      <c r="F20" s="19" t="s">
        <v>763</v>
      </c>
      <c r="G20" s="270" t="s">
        <v>14</v>
      </c>
      <c r="H20" s="20" t="s">
        <v>753</v>
      </c>
      <c r="I20" s="21" t="s">
        <v>219</v>
      </c>
    </row>
    <row r="21" spans="2:9" x14ac:dyDescent="0.2">
      <c r="B21" s="268">
        <v>16</v>
      </c>
      <c r="C21" s="19" t="s">
        <v>462</v>
      </c>
      <c r="D21" s="19" t="s">
        <v>11</v>
      </c>
      <c r="E21" s="19" t="s">
        <v>204</v>
      </c>
      <c r="F21" s="19" t="s">
        <v>465</v>
      </c>
      <c r="G21" s="270" t="s">
        <v>14</v>
      </c>
      <c r="H21" s="20" t="s">
        <v>655</v>
      </c>
      <c r="I21" s="21" t="s">
        <v>219</v>
      </c>
    </row>
    <row r="22" spans="2:9" ht="25.5" x14ac:dyDescent="0.2">
      <c r="B22" s="268">
        <v>17</v>
      </c>
      <c r="C22" s="19" t="s">
        <v>463</v>
      </c>
      <c r="D22" s="19" t="s">
        <v>11</v>
      </c>
      <c r="E22" s="19" t="s">
        <v>204</v>
      </c>
      <c r="F22" s="19" t="s">
        <v>764</v>
      </c>
      <c r="G22" s="270" t="s">
        <v>14</v>
      </c>
      <c r="H22" s="20" t="s">
        <v>656</v>
      </c>
      <c r="I22" s="21" t="s">
        <v>219</v>
      </c>
    </row>
    <row r="23" spans="2:9" ht="25.5" x14ac:dyDescent="0.2">
      <c r="B23" s="268">
        <v>18</v>
      </c>
      <c r="C23" s="19" t="s">
        <v>464</v>
      </c>
      <c r="D23" s="19" t="s">
        <v>11</v>
      </c>
      <c r="E23" s="19" t="s">
        <v>204</v>
      </c>
      <c r="F23" s="19" t="s">
        <v>466</v>
      </c>
      <c r="G23" s="270" t="s">
        <v>15</v>
      </c>
      <c r="H23" s="20" t="s">
        <v>765</v>
      </c>
      <c r="I23" s="21" t="s">
        <v>219</v>
      </c>
    </row>
    <row r="24" spans="2:9" ht="13.5" thickBot="1" x14ac:dyDescent="0.25">
      <c r="B24" s="272">
        <v>19</v>
      </c>
      <c r="C24" s="22" t="s">
        <v>473</v>
      </c>
      <c r="D24" s="23" t="s">
        <v>11</v>
      </c>
      <c r="E24" s="23" t="s">
        <v>204</v>
      </c>
      <c r="F24" s="23" t="s">
        <v>467</v>
      </c>
      <c r="G24" s="271" t="s">
        <v>14</v>
      </c>
      <c r="H24" s="24" t="s">
        <v>753</v>
      </c>
      <c r="I24" s="25" t="s">
        <v>219</v>
      </c>
    </row>
    <row r="25" spans="2:9" x14ac:dyDescent="0.2">
      <c r="B25" s="14"/>
      <c r="C25" s="26"/>
      <c r="D25" s="26"/>
      <c r="E25" s="26"/>
      <c r="F25" s="26"/>
      <c r="G25" s="27"/>
      <c r="H25" s="27"/>
      <c r="I25" s="9"/>
    </row>
    <row r="26" spans="2:9" x14ac:dyDescent="0.2">
      <c r="B26" s="14"/>
      <c r="C26" s="26"/>
      <c r="D26" s="26"/>
      <c r="E26" s="26"/>
      <c r="F26" s="26"/>
      <c r="G26" s="27"/>
      <c r="H26" s="27"/>
      <c r="I26" s="9"/>
    </row>
    <row r="27" spans="2:9" x14ac:dyDescent="0.2">
      <c r="B27" s="14"/>
      <c r="C27" s="26"/>
      <c r="D27" s="26"/>
      <c r="E27" s="26"/>
      <c r="F27" s="26"/>
      <c r="G27" s="27"/>
      <c r="H27" s="27"/>
      <c r="I27" s="9"/>
    </row>
    <row r="28" spans="2:9" x14ac:dyDescent="0.2">
      <c r="B28" s="14"/>
      <c r="C28" s="26"/>
      <c r="D28" s="26"/>
      <c r="E28" s="26"/>
      <c r="F28" s="26"/>
      <c r="G28" s="27"/>
      <c r="H28" s="27"/>
      <c r="I28" s="9"/>
    </row>
    <row r="29" spans="2:9" x14ac:dyDescent="0.2">
      <c r="B29" s="14"/>
      <c r="C29" s="26"/>
      <c r="D29" s="26"/>
      <c r="E29" s="26"/>
      <c r="F29" s="26"/>
      <c r="G29" s="27"/>
      <c r="H29" s="27"/>
      <c r="I29" s="9"/>
    </row>
    <row r="30" spans="2:9" x14ac:dyDescent="0.2">
      <c r="B30" s="14"/>
      <c r="C30" s="26"/>
      <c r="D30" s="26"/>
      <c r="E30" s="26"/>
      <c r="F30" s="26"/>
      <c r="G30" s="27"/>
      <c r="H30" s="27"/>
      <c r="I30" s="9"/>
    </row>
    <row r="31" spans="2:9" x14ac:dyDescent="0.2">
      <c r="B31" s="14"/>
      <c r="C31" s="26"/>
      <c r="D31" s="26"/>
      <c r="E31" s="26"/>
      <c r="F31" s="26"/>
      <c r="G31" s="27"/>
      <c r="H31" s="27"/>
      <c r="I31" s="9"/>
    </row>
    <row r="32" spans="2:9" x14ac:dyDescent="0.2">
      <c r="B32" s="14"/>
      <c r="C32" s="26"/>
      <c r="D32" s="26"/>
      <c r="E32" s="26"/>
      <c r="F32" s="26"/>
      <c r="G32" s="27"/>
      <c r="H32" s="27"/>
      <c r="I32" s="9"/>
    </row>
    <row r="33" spans="2:9" x14ac:dyDescent="0.2">
      <c r="B33" s="14"/>
      <c r="C33" s="26"/>
      <c r="D33" s="26"/>
      <c r="E33" s="26"/>
      <c r="F33" s="26"/>
      <c r="G33" s="27"/>
      <c r="H33" s="27"/>
      <c r="I33" s="9"/>
    </row>
    <row r="34" spans="2:9" x14ac:dyDescent="0.2">
      <c r="B34" s="9"/>
      <c r="C34" s="9"/>
      <c r="D34" s="9"/>
      <c r="E34" s="9"/>
      <c r="F34" s="9"/>
    </row>
    <row r="35" spans="2:9" x14ac:dyDescent="0.2">
      <c r="B35" s="9"/>
      <c r="C35" s="9"/>
      <c r="D35" s="9"/>
      <c r="E35" s="9"/>
      <c r="F35" s="9"/>
    </row>
    <row r="36" spans="2:9" x14ac:dyDescent="0.2">
      <c r="B36" s="9"/>
      <c r="C36" s="9"/>
      <c r="D36" s="9"/>
      <c r="E36" s="9"/>
      <c r="F36" s="9"/>
    </row>
    <row r="37" spans="2:9" x14ac:dyDescent="0.2">
      <c r="B37" s="9"/>
      <c r="C37" s="9"/>
      <c r="D37" s="9"/>
      <c r="E37" s="9"/>
      <c r="F37" s="9"/>
    </row>
    <row r="38" spans="2:9" x14ac:dyDescent="0.2">
      <c r="B38" s="9"/>
      <c r="C38" s="9"/>
      <c r="D38" s="9"/>
      <c r="E38" s="9"/>
      <c r="F38" s="9"/>
    </row>
  </sheetData>
  <mergeCells count="2">
    <mergeCell ref="G4:H4"/>
    <mergeCell ref="B4:F4"/>
  </mergeCells>
  <pageMargins left="0.7" right="0.7" top="0.75" bottom="0.75" header="0.3" footer="0.3"/>
  <pageSetup scale="58" fitToHeight="0" orientation="landscape" horizontalDpi="4294967293" verticalDpi="4294967293" r:id="rId1"/>
  <headerFooter>
    <oddHeader>&amp;C&amp;"Arial,Bold"&amp;14&amp;ULaws
&amp;"Arial,Regular"&amp;12&amp;U(Study Step 1: Agency Legal Directives, Plan and Resources)&amp;RJanuary 2018 PER</oddHeader>
    <oddFooter>&amp;RThe contents of this chart are considered sworn testimony from the Agency Director.</oddFooter>
  </headerFooter>
  <ignoredErrors>
    <ignoredError sqref="C24"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Options'!$A$3:$A$4</xm:f>
          </x14:formula1>
          <xm:sqref>D6:D33</xm:sqref>
        </x14:dataValidation>
        <x14:dataValidation type="list" allowBlank="1" showInputMessage="1" showErrorMessage="1">
          <x14:formula1>
            <xm:f>'Drop Down Options'!$A$7:$A$9</xm:f>
          </x14:formula1>
          <xm:sqref>E6:E33</xm:sqref>
        </x14:dataValidation>
        <x14:dataValidation type="list" allowBlank="1" showInputMessage="1" showErrorMessage="1">
          <x14:formula1>
            <xm:f>'Drop Down Options'!$A$12:$A$13</xm:f>
          </x14:formula1>
          <xm:sqref>G6:G33</xm:sqref>
        </x14:dataValidation>
        <x14:dataValidation type="list" allowBlank="1" showInputMessage="1" showErrorMessage="1">
          <x14:formula1>
            <xm:f>'Drop Down Options'!$A$16:$A$19</xm:f>
          </x14:formula1>
          <xm:sqref>I6:I33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showGridLines="0" zoomScaleNormal="100" workbookViewId="0">
      <selection activeCell="C1" sqref="C1"/>
    </sheetView>
  </sheetViews>
  <sheetFormatPr defaultColWidth="9.140625" defaultRowHeight="12.75" x14ac:dyDescent="0.2"/>
  <cols>
    <col min="1" max="1" width="6.42578125" style="6" bestFit="1" customWidth="1"/>
    <col min="2" max="2" width="19.140625" style="6" customWidth="1"/>
    <col min="3" max="3" width="20.85546875" style="6" customWidth="1"/>
    <col min="4" max="4" width="27.7109375" style="6" customWidth="1"/>
    <col min="5" max="5" width="23.42578125" style="6" customWidth="1"/>
    <col min="6" max="6" width="28.42578125" style="6" customWidth="1"/>
    <col min="7" max="7" width="20.42578125" style="6" customWidth="1"/>
    <col min="8" max="8" width="19" style="6" customWidth="1"/>
    <col min="9" max="9" width="11.42578125" style="6" customWidth="1"/>
    <col min="10" max="10" width="13.28515625" style="6" customWidth="1"/>
    <col min="11" max="11" width="12" style="6" customWidth="1"/>
    <col min="12" max="12" width="12.28515625" style="6" customWidth="1"/>
    <col min="13" max="13" width="17.28515625" style="6" customWidth="1"/>
    <col min="14" max="14" width="18.42578125" style="6" customWidth="1"/>
    <col min="15" max="16384" width="9.140625" style="6"/>
  </cols>
  <sheetData>
    <row r="1" spans="1:13" x14ac:dyDescent="0.2">
      <c r="B1" s="34" t="s">
        <v>0</v>
      </c>
      <c r="C1" s="72" t="s">
        <v>753</v>
      </c>
      <c r="D1" s="39"/>
      <c r="E1" s="39"/>
      <c r="F1" s="39"/>
      <c r="G1" s="39"/>
      <c r="H1" s="39"/>
      <c r="K1" s="40"/>
    </row>
    <row r="2" spans="1:13" x14ac:dyDescent="0.2">
      <c r="B2" s="34" t="s">
        <v>1</v>
      </c>
      <c r="C2" s="38">
        <v>43305</v>
      </c>
      <c r="D2" s="39"/>
      <c r="E2" s="39"/>
      <c r="F2" s="39"/>
      <c r="G2" s="39"/>
      <c r="H2" s="39"/>
      <c r="K2" s="96"/>
    </row>
    <row r="3" spans="1:13" x14ac:dyDescent="0.2">
      <c r="B3" s="3"/>
      <c r="C3" s="39"/>
      <c r="D3" s="39"/>
      <c r="E3" s="39"/>
      <c r="F3" s="39"/>
      <c r="G3" s="39"/>
      <c r="H3" s="39"/>
      <c r="K3" s="96"/>
    </row>
    <row r="4" spans="1:13" ht="114.75" x14ac:dyDescent="0.2">
      <c r="A4" s="273" t="s">
        <v>5</v>
      </c>
      <c r="B4" s="275" t="s">
        <v>31</v>
      </c>
      <c r="C4" s="275" t="s">
        <v>32</v>
      </c>
      <c r="D4" s="275" t="s">
        <v>792</v>
      </c>
      <c r="E4" s="273" t="s">
        <v>793</v>
      </c>
      <c r="F4" s="275" t="s">
        <v>248</v>
      </c>
      <c r="G4" s="276" t="s">
        <v>794</v>
      </c>
      <c r="H4" s="277" t="s">
        <v>795</v>
      </c>
      <c r="I4" s="277" t="s">
        <v>796</v>
      </c>
      <c r="J4" s="277" t="s">
        <v>797</v>
      </c>
      <c r="K4" s="277" t="s">
        <v>798</v>
      </c>
      <c r="L4" s="277" t="s">
        <v>799</v>
      </c>
      <c r="M4" s="273" t="s">
        <v>224</v>
      </c>
    </row>
    <row r="5" spans="1:13" ht="86.25" customHeight="1" x14ac:dyDescent="0.2">
      <c r="A5" s="274">
        <v>1</v>
      </c>
      <c r="B5" s="243" t="s">
        <v>562</v>
      </c>
      <c r="C5" s="67" t="s">
        <v>249</v>
      </c>
      <c r="D5" s="243" t="s">
        <v>221</v>
      </c>
      <c r="E5" s="243" t="s">
        <v>666</v>
      </c>
      <c r="F5" s="259" t="s">
        <v>563</v>
      </c>
      <c r="G5" s="243" t="s">
        <v>14</v>
      </c>
      <c r="H5" s="243" t="s">
        <v>14</v>
      </c>
      <c r="I5" s="243" t="s">
        <v>14</v>
      </c>
      <c r="J5" s="243" t="s">
        <v>14</v>
      </c>
      <c r="K5" s="243" t="s">
        <v>14</v>
      </c>
      <c r="L5" s="243" t="s">
        <v>14</v>
      </c>
      <c r="M5" s="243" t="s">
        <v>15</v>
      </c>
    </row>
    <row r="6" spans="1:13" ht="102" x14ac:dyDescent="0.2">
      <c r="A6" s="274">
        <v>2</v>
      </c>
      <c r="B6" s="243" t="s">
        <v>520</v>
      </c>
      <c r="C6" s="67" t="s">
        <v>249</v>
      </c>
      <c r="D6" s="243" t="s">
        <v>221</v>
      </c>
      <c r="E6" s="243" t="s">
        <v>670</v>
      </c>
      <c r="F6" s="258" t="s">
        <v>564</v>
      </c>
      <c r="G6" s="243" t="s">
        <v>14</v>
      </c>
      <c r="H6" s="243" t="s">
        <v>14</v>
      </c>
      <c r="I6" s="243" t="s">
        <v>14</v>
      </c>
      <c r="J6" s="243" t="s">
        <v>14</v>
      </c>
      <c r="K6" s="243" t="s">
        <v>14</v>
      </c>
      <c r="L6" s="243" t="s">
        <v>14</v>
      </c>
      <c r="M6" s="243" t="s">
        <v>15</v>
      </c>
    </row>
    <row r="7" spans="1:13" ht="89.25" x14ac:dyDescent="0.2">
      <c r="A7" s="274">
        <v>3</v>
      </c>
      <c r="B7" s="243" t="s">
        <v>521</v>
      </c>
      <c r="C7" s="67" t="s">
        <v>249</v>
      </c>
      <c r="D7" s="243" t="s">
        <v>221</v>
      </c>
      <c r="E7" s="243" t="s">
        <v>702</v>
      </c>
      <c r="F7" s="6" t="s">
        <v>657</v>
      </c>
      <c r="G7" s="243" t="s">
        <v>14</v>
      </c>
      <c r="H7" s="243" t="s">
        <v>14</v>
      </c>
      <c r="I7" s="243" t="s">
        <v>14</v>
      </c>
      <c r="J7" s="243" t="s">
        <v>14</v>
      </c>
      <c r="K7" s="243" t="s">
        <v>14</v>
      </c>
      <c r="L7" s="243" t="s">
        <v>14</v>
      </c>
      <c r="M7" s="243" t="s">
        <v>15</v>
      </c>
    </row>
    <row r="8" spans="1:13" ht="114.75" x14ac:dyDescent="0.2">
      <c r="A8" s="274">
        <v>4</v>
      </c>
      <c r="B8" s="243" t="s">
        <v>522</v>
      </c>
      <c r="C8" s="67" t="s">
        <v>249</v>
      </c>
      <c r="D8" s="243" t="s">
        <v>221</v>
      </c>
      <c r="E8" s="243" t="s">
        <v>667</v>
      </c>
      <c r="F8" s="72" t="s">
        <v>658</v>
      </c>
      <c r="G8" s="243" t="s">
        <v>14</v>
      </c>
      <c r="H8" s="243" t="s">
        <v>14</v>
      </c>
      <c r="I8" s="243" t="s">
        <v>14</v>
      </c>
      <c r="J8" s="243" t="s">
        <v>14</v>
      </c>
      <c r="K8" s="243" t="s">
        <v>14</v>
      </c>
      <c r="L8" s="243" t="s">
        <v>14</v>
      </c>
      <c r="M8" s="243" t="s">
        <v>15</v>
      </c>
    </row>
    <row r="9" spans="1:13" ht="63.75" x14ac:dyDescent="0.2">
      <c r="A9" s="274">
        <v>5</v>
      </c>
      <c r="B9" s="243" t="s">
        <v>523</v>
      </c>
      <c r="C9" s="67" t="s">
        <v>249</v>
      </c>
      <c r="D9" s="243" t="s">
        <v>221</v>
      </c>
      <c r="E9" s="243" t="s">
        <v>805</v>
      </c>
      <c r="F9" s="72" t="s">
        <v>658</v>
      </c>
      <c r="G9" s="243" t="s">
        <v>14</v>
      </c>
      <c r="H9" s="243" t="s">
        <v>14</v>
      </c>
      <c r="I9" s="243" t="s">
        <v>14</v>
      </c>
      <c r="J9" s="243" t="s">
        <v>14</v>
      </c>
      <c r="K9" s="243" t="s">
        <v>14</v>
      </c>
      <c r="L9" s="243" t="s">
        <v>14</v>
      </c>
      <c r="M9" s="243" t="s">
        <v>15</v>
      </c>
    </row>
    <row r="10" spans="1:13" ht="76.5" x14ac:dyDescent="0.2">
      <c r="A10" s="274">
        <v>6</v>
      </c>
      <c r="B10" s="243" t="s">
        <v>524</v>
      </c>
      <c r="C10" s="67" t="s">
        <v>249</v>
      </c>
      <c r="D10" s="243" t="s">
        <v>221</v>
      </c>
      <c r="E10" s="243" t="s">
        <v>803</v>
      </c>
      <c r="F10" s="6" t="s">
        <v>659</v>
      </c>
      <c r="G10" s="243" t="s">
        <v>14</v>
      </c>
      <c r="H10" s="243" t="s">
        <v>14</v>
      </c>
      <c r="I10" s="243" t="s">
        <v>14</v>
      </c>
      <c r="J10" s="243" t="s">
        <v>14</v>
      </c>
      <c r="K10" s="243" t="s">
        <v>14</v>
      </c>
      <c r="L10" s="243" t="s">
        <v>14</v>
      </c>
      <c r="M10" s="243" t="s">
        <v>15</v>
      </c>
    </row>
    <row r="11" spans="1:13" ht="89.25" x14ac:dyDescent="0.2">
      <c r="A11" s="274">
        <v>7</v>
      </c>
      <c r="B11" s="243" t="s">
        <v>525</v>
      </c>
      <c r="C11" s="99" t="s">
        <v>251</v>
      </c>
      <c r="D11" s="243" t="s">
        <v>221</v>
      </c>
      <c r="E11" s="243" t="s">
        <v>710</v>
      </c>
      <c r="F11" s="72" t="s">
        <v>660</v>
      </c>
      <c r="G11" s="243" t="s">
        <v>14</v>
      </c>
      <c r="H11" s="243" t="s">
        <v>14</v>
      </c>
      <c r="I11" s="243" t="s">
        <v>14</v>
      </c>
      <c r="J11" s="243" t="s">
        <v>14</v>
      </c>
      <c r="K11" s="243" t="s">
        <v>14</v>
      </c>
      <c r="L11" s="243" t="s">
        <v>14</v>
      </c>
      <c r="M11" s="243" t="s">
        <v>15</v>
      </c>
    </row>
    <row r="12" spans="1:13" ht="76.5" x14ac:dyDescent="0.2">
      <c r="A12" s="274">
        <v>8</v>
      </c>
      <c r="B12" s="72" t="s">
        <v>526</v>
      </c>
      <c r="C12" s="67" t="s">
        <v>251</v>
      </c>
      <c r="D12" s="243" t="s">
        <v>221</v>
      </c>
      <c r="E12" s="323" t="s">
        <v>686</v>
      </c>
      <c r="F12" s="258" t="s">
        <v>565</v>
      </c>
      <c r="G12" s="243" t="s">
        <v>14</v>
      </c>
      <c r="H12" s="243" t="s">
        <v>14</v>
      </c>
      <c r="I12" s="243" t="s">
        <v>14</v>
      </c>
      <c r="J12" s="243" t="s">
        <v>14</v>
      </c>
      <c r="K12" s="243" t="s">
        <v>14</v>
      </c>
      <c r="L12" s="243" t="s">
        <v>14</v>
      </c>
      <c r="M12" s="243" t="s">
        <v>15</v>
      </c>
    </row>
    <row r="13" spans="1:13" ht="51" x14ac:dyDescent="0.2">
      <c r="A13" s="274">
        <v>9</v>
      </c>
      <c r="B13" s="72" t="s">
        <v>527</v>
      </c>
      <c r="C13" s="67" t="s">
        <v>251</v>
      </c>
      <c r="D13" s="243" t="s">
        <v>221</v>
      </c>
      <c r="E13" s="323" t="s">
        <v>701</v>
      </c>
      <c r="F13" s="258" t="s">
        <v>566</v>
      </c>
      <c r="G13" s="243" t="s">
        <v>14</v>
      </c>
      <c r="H13" s="243" t="s">
        <v>14</v>
      </c>
      <c r="I13" s="243" t="s">
        <v>14</v>
      </c>
      <c r="J13" s="243" t="s">
        <v>14</v>
      </c>
      <c r="K13" s="243" t="s">
        <v>14</v>
      </c>
      <c r="L13" s="243" t="s">
        <v>14</v>
      </c>
      <c r="M13" s="243" t="s">
        <v>15</v>
      </c>
    </row>
    <row r="14" spans="1:13" ht="127.5" x14ac:dyDescent="0.2">
      <c r="A14" s="274">
        <v>10</v>
      </c>
      <c r="B14" s="72" t="s">
        <v>528</v>
      </c>
      <c r="C14" s="67" t="s">
        <v>251</v>
      </c>
      <c r="D14" s="243" t="s">
        <v>221</v>
      </c>
      <c r="E14" s="323" t="s">
        <v>687</v>
      </c>
      <c r="F14" s="259" t="s">
        <v>567</v>
      </c>
      <c r="G14" s="243" t="s">
        <v>14</v>
      </c>
      <c r="H14" s="243" t="s">
        <v>14</v>
      </c>
      <c r="I14" s="243" t="s">
        <v>14</v>
      </c>
      <c r="J14" s="243" t="s">
        <v>14</v>
      </c>
      <c r="K14" s="243" t="s">
        <v>14</v>
      </c>
      <c r="L14" s="243" t="s">
        <v>14</v>
      </c>
      <c r="M14" s="243" t="s">
        <v>15</v>
      </c>
    </row>
    <row r="15" spans="1:13" ht="76.5" x14ac:dyDescent="0.2">
      <c r="A15" s="274">
        <v>11</v>
      </c>
      <c r="B15" s="72" t="s">
        <v>529</v>
      </c>
      <c r="C15" s="67" t="s">
        <v>251</v>
      </c>
      <c r="D15" s="243" t="s">
        <v>221</v>
      </c>
      <c r="E15" s="323" t="s">
        <v>711</v>
      </c>
      <c r="F15" s="259" t="s">
        <v>567</v>
      </c>
      <c r="G15" s="243" t="s">
        <v>14</v>
      </c>
      <c r="H15" s="243" t="s">
        <v>14</v>
      </c>
      <c r="I15" s="243" t="s">
        <v>14</v>
      </c>
      <c r="J15" s="243" t="s">
        <v>14</v>
      </c>
      <c r="K15" s="243" t="s">
        <v>14</v>
      </c>
      <c r="L15" s="243" t="s">
        <v>14</v>
      </c>
      <c r="M15" s="243" t="s">
        <v>15</v>
      </c>
    </row>
    <row r="16" spans="1:13" ht="114.75" x14ac:dyDescent="0.2">
      <c r="A16" s="274">
        <v>12</v>
      </c>
      <c r="B16" s="72" t="s">
        <v>530</v>
      </c>
      <c r="C16" s="67" t="s">
        <v>251</v>
      </c>
      <c r="D16" s="243" t="s">
        <v>221</v>
      </c>
      <c r="E16" s="323" t="s">
        <v>703</v>
      </c>
      <c r="F16" s="258" t="s">
        <v>566</v>
      </c>
      <c r="G16" s="243" t="s">
        <v>14</v>
      </c>
      <c r="H16" s="243" t="s">
        <v>14</v>
      </c>
      <c r="I16" s="243" t="s">
        <v>14</v>
      </c>
      <c r="J16" s="243" t="s">
        <v>14</v>
      </c>
      <c r="K16" s="243" t="s">
        <v>14</v>
      </c>
      <c r="L16" s="243" t="s">
        <v>14</v>
      </c>
      <c r="M16" s="243" t="s">
        <v>15</v>
      </c>
    </row>
    <row r="17" spans="1:13" ht="166.5" customHeight="1" x14ac:dyDescent="0.2">
      <c r="A17" s="274">
        <v>13</v>
      </c>
      <c r="B17" s="72" t="s">
        <v>531</v>
      </c>
      <c r="C17" s="67" t="s">
        <v>251</v>
      </c>
      <c r="D17" s="243" t="s">
        <v>221</v>
      </c>
      <c r="E17" s="323" t="s">
        <v>704</v>
      </c>
      <c r="F17" s="259" t="s">
        <v>567</v>
      </c>
      <c r="G17" s="243" t="s">
        <v>14</v>
      </c>
      <c r="H17" s="243" t="s">
        <v>14</v>
      </c>
      <c r="I17" s="243" t="s">
        <v>14</v>
      </c>
      <c r="J17" s="243" t="s">
        <v>14</v>
      </c>
      <c r="K17" s="243" t="s">
        <v>14</v>
      </c>
      <c r="L17" s="243" t="s">
        <v>14</v>
      </c>
      <c r="M17" s="243" t="s">
        <v>15</v>
      </c>
    </row>
    <row r="18" spans="1:13" ht="103.5" customHeight="1" x14ac:dyDescent="0.2">
      <c r="A18" s="274">
        <v>14</v>
      </c>
      <c r="B18" s="72" t="s">
        <v>532</v>
      </c>
      <c r="C18" s="67" t="s">
        <v>251</v>
      </c>
      <c r="D18" s="243" t="s">
        <v>221</v>
      </c>
      <c r="E18" s="323" t="s">
        <v>671</v>
      </c>
      <c r="F18" s="259" t="s">
        <v>567</v>
      </c>
      <c r="G18" s="243" t="s">
        <v>14</v>
      </c>
      <c r="H18" s="243" t="s">
        <v>14</v>
      </c>
      <c r="I18" s="243" t="s">
        <v>14</v>
      </c>
      <c r="J18" s="243" t="s">
        <v>14</v>
      </c>
      <c r="K18" s="243" t="s">
        <v>14</v>
      </c>
      <c r="L18" s="243" t="s">
        <v>14</v>
      </c>
      <c r="M18" s="243" t="s">
        <v>15</v>
      </c>
    </row>
    <row r="19" spans="1:13" ht="127.5" x14ac:dyDescent="0.2">
      <c r="A19" s="274">
        <v>15</v>
      </c>
      <c r="B19" s="258" t="s">
        <v>478</v>
      </c>
      <c r="C19" s="258" t="s">
        <v>253</v>
      </c>
      <c r="D19" s="243" t="s">
        <v>221</v>
      </c>
      <c r="E19" s="323" t="s">
        <v>684</v>
      </c>
      <c r="F19" s="258" t="s">
        <v>568</v>
      </c>
      <c r="G19" s="243" t="s">
        <v>14</v>
      </c>
      <c r="H19" s="243" t="s">
        <v>14</v>
      </c>
      <c r="I19" s="243" t="s">
        <v>14</v>
      </c>
      <c r="J19" s="243" t="s">
        <v>14</v>
      </c>
      <c r="K19" s="243" t="s">
        <v>14</v>
      </c>
      <c r="L19" s="243" t="s">
        <v>14</v>
      </c>
      <c r="M19" s="243" t="s">
        <v>15</v>
      </c>
    </row>
    <row r="20" spans="1:13" ht="191.25" x14ac:dyDescent="0.2">
      <c r="A20" s="274">
        <v>16</v>
      </c>
      <c r="B20" s="258" t="s">
        <v>480</v>
      </c>
      <c r="C20" s="258" t="s">
        <v>254</v>
      </c>
      <c r="D20" s="243" t="s">
        <v>221</v>
      </c>
      <c r="E20" s="323" t="s">
        <v>685</v>
      </c>
      <c r="F20" s="258" t="s">
        <v>568</v>
      </c>
      <c r="G20" s="243" t="s">
        <v>14</v>
      </c>
      <c r="H20" s="243" t="s">
        <v>14</v>
      </c>
      <c r="I20" s="243" t="s">
        <v>14</v>
      </c>
      <c r="J20" s="243" t="s">
        <v>14</v>
      </c>
      <c r="K20" s="243" t="s">
        <v>14</v>
      </c>
      <c r="L20" s="243" t="s">
        <v>14</v>
      </c>
      <c r="M20" s="243" t="s">
        <v>15</v>
      </c>
    </row>
    <row r="21" spans="1:13" ht="63.75" x14ac:dyDescent="0.2">
      <c r="A21" s="274">
        <v>17</v>
      </c>
      <c r="B21" s="72" t="s">
        <v>561</v>
      </c>
      <c r="C21" s="258" t="s">
        <v>255</v>
      </c>
      <c r="D21" s="243" t="s">
        <v>221</v>
      </c>
      <c r="E21" s="323" t="s">
        <v>688</v>
      </c>
      <c r="F21" s="258" t="s">
        <v>568</v>
      </c>
      <c r="G21" s="243" t="s">
        <v>14</v>
      </c>
      <c r="H21" s="243" t="s">
        <v>14</v>
      </c>
      <c r="I21" s="243" t="s">
        <v>14</v>
      </c>
      <c r="J21" s="243" t="s">
        <v>14</v>
      </c>
      <c r="K21" s="243" t="s">
        <v>14</v>
      </c>
      <c r="L21" s="243" t="s">
        <v>14</v>
      </c>
      <c r="M21" s="243" t="s">
        <v>15</v>
      </c>
    </row>
    <row r="22" spans="1:13" ht="51" x14ac:dyDescent="0.2">
      <c r="A22" s="274">
        <v>18</v>
      </c>
      <c r="B22" s="243" t="s">
        <v>434</v>
      </c>
      <c r="C22" s="99" t="s">
        <v>256</v>
      </c>
      <c r="D22" s="243" t="s">
        <v>221</v>
      </c>
      <c r="E22" s="243" t="s">
        <v>679</v>
      </c>
      <c r="F22" s="258" t="s">
        <v>569</v>
      </c>
      <c r="G22" s="243" t="s">
        <v>14</v>
      </c>
      <c r="H22" s="243" t="s">
        <v>14</v>
      </c>
      <c r="I22" s="243" t="s">
        <v>14</v>
      </c>
      <c r="J22" s="243" t="s">
        <v>14</v>
      </c>
      <c r="K22" s="243" t="s">
        <v>14</v>
      </c>
      <c r="L22" s="243" t="s">
        <v>14</v>
      </c>
      <c r="M22" s="243" t="s">
        <v>15</v>
      </c>
    </row>
    <row r="23" spans="1:13" ht="89.25" x14ac:dyDescent="0.2">
      <c r="A23" s="274">
        <v>19</v>
      </c>
      <c r="B23" s="243" t="s">
        <v>533</v>
      </c>
      <c r="C23" s="99" t="s">
        <v>256</v>
      </c>
      <c r="D23" s="243" t="s">
        <v>221</v>
      </c>
      <c r="E23" s="243" t="s">
        <v>689</v>
      </c>
      <c r="F23" s="258" t="s">
        <v>570</v>
      </c>
      <c r="G23" s="243" t="s">
        <v>14</v>
      </c>
      <c r="H23" s="243" t="s">
        <v>14</v>
      </c>
      <c r="I23" s="243" t="s">
        <v>14</v>
      </c>
      <c r="J23" s="243" t="s">
        <v>14</v>
      </c>
      <c r="K23" s="243" t="s">
        <v>14</v>
      </c>
      <c r="L23" s="243" t="s">
        <v>14</v>
      </c>
      <c r="M23" s="243" t="s">
        <v>15</v>
      </c>
    </row>
    <row r="24" spans="1:13" ht="76.5" x14ac:dyDescent="0.2">
      <c r="A24" s="274">
        <v>20</v>
      </c>
      <c r="B24" s="243" t="s">
        <v>678</v>
      </c>
      <c r="C24" s="258" t="s">
        <v>257</v>
      </c>
      <c r="D24" s="243" t="s">
        <v>221</v>
      </c>
      <c r="E24" s="243" t="s">
        <v>714</v>
      </c>
      <c r="F24" s="258" t="s">
        <v>570</v>
      </c>
      <c r="G24" s="243" t="s">
        <v>14</v>
      </c>
      <c r="H24" s="243" t="s">
        <v>14</v>
      </c>
      <c r="I24" s="243" t="s">
        <v>14</v>
      </c>
      <c r="J24" s="243" t="s">
        <v>14</v>
      </c>
      <c r="K24" s="243" t="s">
        <v>14</v>
      </c>
      <c r="L24" s="243" t="s">
        <v>14</v>
      </c>
      <c r="M24" s="243" t="s">
        <v>15</v>
      </c>
    </row>
    <row r="25" spans="1:13" ht="76.5" x14ac:dyDescent="0.2">
      <c r="A25" s="274">
        <v>21</v>
      </c>
      <c r="B25" s="243" t="s">
        <v>705</v>
      </c>
      <c r="C25" s="258" t="s">
        <v>259</v>
      </c>
      <c r="D25" s="243" t="s">
        <v>221</v>
      </c>
      <c r="E25" s="243" t="s">
        <v>706</v>
      </c>
      <c r="F25" s="258" t="s">
        <v>569</v>
      </c>
      <c r="G25" s="243" t="s">
        <v>14</v>
      </c>
      <c r="H25" s="243" t="s">
        <v>14</v>
      </c>
      <c r="I25" s="243" t="s">
        <v>14</v>
      </c>
      <c r="J25" s="243" t="s">
        <v>14</v>
      </c>
      <c r="K25" s="243" t="s">
        <v>14</v>
      </c>
      <c r="L25" s="243" t="s">
        <v>14</v>
      </c>
      <c r="M25" s="243" t="s">
        <v>15</v>
      </c>
    </row>
    <row r="26" spans="1:13" ht="51" x14ac:dyDescent="0.2">
      <c r="A26" s="274">
        <v>22</v>
      </c>
      <c r="B26" s="243" t="s">
        <v>544</v>
      </c>
      <c r="C26" s="42" t="s">
        <v>534</v>
      </c>
      <c r="D26" s="243" t="s">
        <v>221</v>
      </c>
      <c r="E26" s="322" t="s">
        <v>680</v>
      </c>
      <c r="F26" s="258" t="s">
        <v>568</v>
      </c>
      <c r="G26" s="243" t="s">
        <v>14</v>
      </c>
      <c r="H26" s="243" t="s">
        <v>14</v>
      </c>
      <c r="I26" s="243" t="s">
        <v>14</v>
      </c>
      <c r="J26" s="243" t="s">
        <v>14</v>
      </c>
      <c r="K26" s="243" t="s">
        <v>14</v>
      </c>
      <c r="L26" s="243" t="s">
        <v>14</v>
      </c>
      <c r="M26" s="243" t="s">
        <v>15</v>
      </c>
    </row>
    <row r="27" spans="1:13" ht="63.75" x14ac:dyDescent="0.2">
      <c r="A27" s="274">
        <v>23</v>
      </c>
      <c r="B27" s="243" t="s">
        <v>535</v>
      </c>
      <c r="C27" s="243" t="s">
        <v>361</v>
      </c>
      <c r="D27" s="243" t="s">
        <v>221</v>
      </c>
      <c r="E27" s="322" t="s">
        <v>681</v>
      </c>
      <c r="F27" s="258" t="s">
        <v>568</v>
      </c>
      <c r="G27" s="243" t="s">
        <v>14</v>
      </c>
      <c r="H27" s="243" t="s">
        <v>14</v>
      </c>
      <c r="I27" s="243" t="s">
        <v>14</v>
      </c>
      <c r="J27" s="243" t="s">
        <v>14</v>
      </c>
      <c r="K27" s="243" t="s">
        <v>14</v>
      </c>
      <c r="L27" s="243" t="s">
        <v>14</v>
      </c>
      <c r="M27" s="243" t="s">
        <v>15</v>
      </c>
    </row>
    <row r="28" spans="1:13" ht="76.5" x14ac:dyDescent="0.2">
      <c r="A28" s="274">
        <v>24</v>
      </c>
      <c r="B28" s="243" t="s">
        <v>536</v>
      </c>
      <c r="C28" s="243" t="s">
        <v>361</v>
      </c>
      <c r="D28" s="243" t="s">
        <v>221</v>
      </c>
      <c r="E28" s="322" t="s">
        <v>682</v>
      </c>
      <c r="F28" s="258" t="s">
        <v>568</v>
      </c>
      <c r="G28" s="243" t="s">
        <v>14</v>
      </c>
      <c r="H28" s="243" t="s">
        <v>14</v>
      </c>
      <c r="I28" s="243" t="s">
        <v>14</v>
      </c>
      <c r="J28" s="243" t="s">
        <v>14</v>
      </c>
      <c r="K28" s="243" t="s">
        <v>14</v>
      </c>
      <c r="L28" s="243" t="s">
        <v>14</v>
      </c>
      <c r="M28" s="243" t="s">
        <v>15</v>
      </c>
    </row>
    <row r="29" spans="1:13" ht="76.5" x14ac:dyDescent="0.2">
      <c r="A29" s="274">
        <v>25</v>
      </c>
      <c r="B29" s="258" t="s">
        <v>537</v>
      </c>
      <c r="C29" s="243" t="s">
        <v>361</v>
      </c>
      <c r="D29" s="243" t="s">
        <v>221</v>
      </c>
      <c r="E29" s="243" t="s">
        <v>690</v>
      </c>
      <c r="F29" s="258" t="s">
        <v>568</v>
      </c>
      <c r="G29" s="243" t="s">
        <v>14</v>
      </c>
      <c r="H29" s="243" t="s">
        <v>14</v>
      </c>
      <c r="I29" s="243" t="s">
        <v>14</v>
      </c>
      <c r="J29" s="243" t="s">
        <v>14</v>
      </c>
      <c r="K29" s="243" t="s">
        <v>14</v>
      </c>
      <c r="L29" s="243" t="s">
        <v>14</v>
      </c>
      <c r="M29" s="243" t="s">
        <v>15</v>
      </c>
    </row>
    <row r="30" spans="1:13" ht="63.75" x14ac:dyDescent="0.2">
      <c r="A30" s="274">
        <v>26</v>
      </c>
      <c r="B30" s="258" t="s">
        <v>545</v>
      </c>
      <c r="C30" s="243" t="s">
        <v>538</v>
      </c>
      <c r="D30" s="243" t="s">
        <v>221</v>
      </c>
      <c r="E30" s="243" t="s">
        <v>697</v>
      </c>
      <c r="F30" s="258" t="s">
        <v>571</v>
      </c>
      <c r="G30" s="243" t="s">
        <v>14</v>
      </c>
      <c r="H30" s="243" t="s">
        <v>14</v>
      </c>
      <c r="I30" s="243" t="s">
        <v>14</v>
      </c>
      <c r="J30" s="243" t="s">
        <v>14</v>
      </c>
      <c r="K30" s="243" t="s">
        <v>14</v>
      </c>
      <c r="L30" s="243" t="s">
        <v>14</v>
      </c>
      <c r="M30" s="243" t="s">
        <v>15</v>
      </c>
    </row>
    <row r="31" spans="1:13" ht="51" x14ac:dyDescent="0.2">
      <c r="A31" s="274">
        <v>27</v>
      </c>
      <c r="B31" s="258" t="s">
        <v>539</v>
      </c>
      <c r="C31" s="243" t="s">
        <v>362</v>
      </c>
      <c r="D31" s="243" t="s">
        <v>221</v>
      </c>
      <c r="E31" s="243" t="s">
        <v>698</v>
      </c>
      <c r="F31" s="258" t="s">
        <v>571</v>
      </c>
      <c r="G31" s="243" t="s">
        <v>14</v>
      </c>
      <c r="H31" s="243" t="s">
        <v>14</v>
      </c>
      <c r="I31" s="243" t="s">
        <v>14</v>
      </c>
      <c r="J31" s="243" t="s">
        <v>14</v>
      </c>
      <c r="K31" s="243" t="s">
        <v>14</v>
      </c>
      <c r="L31" s="243" t="s">
        <v>14</v>
      </c>
      <c r="M31" s="243" t="s">
        <v>15</v>
      </c>
    </row>
    <row r="32" spans="1:13" ht="102" x14ac:dyDescent="0.2">
      <c r="A32" s="274">
        <v>28</v>
      </c>
      <c r="B32" s="258" t="s">
        <v>540</v>
      </c>
      <c r="C32" s="243" t="s">
        <v>362</v>
      </c>
      <c r="D32" s="243" t="s">
        <v>221</v>
      </c>
      <c r="E32" s="243" t="s">
        <v>691</v>
      </c>
      <c r="F32" s="258" t="s">
        <v>571</v>
      </c>
      <c r="G32" s="243" t="s">
        <v>14</v>
      </c>
      <c r="H32" s="243" t="s">
        <v>14</v>
      </c>
      <c r="I32" s="243" t="s">
        <v>14</v>
      </c>
      <c r="J32" s="243" t="s">
        <v>14</v>
      </c>
      <c r="K32" s="243" t="s">
        <v>14</v>
      </c>
      <c r="L32" s="243" t="s">
        <v>14</v>
      </c>
      <c r="M32" s="243" t="s">
        <v>15</v>
      </c>
    </row>
    <row r="33" spans="1:13" ht="102" x14ac:dyDescent="0.2">
      <c r="A33" s="274">
        <v>29</v>
      </c>
      <c r="B33" s="258" t="s">
        <v>541</v>
      </c>
      <c r="C33" s="243" t="s">
        <v>362</v>
      </c>
      <c r="D33" s="243" t="s">
        <v>221</v>
      </c>
      <c r="E33" s="243" t="s">
        <v>692</v>
      </c>
      <c r="F33" s="258" t="s">
        <v>571</v>
      </c>
      <c r="G33" s="243" t="s">
        <v>14</v>
      </c>
      <c r="H33" s="243" t="s">
        <v>14</v>
      </c>
      <c r="I33" s="243" t="s">
        <v>14</v>
      </c>
      <c r="J33" s="243" t="s">
        <v>14</v>
      </c>
      <c r="K33" s="243" t="s">
        <v>14</v>
      </c>
      <c r="L33" s="243" t="s">
        <v>14</v>
      </c>
      <c r="M33" s="243" t="s">
        <v>15</v>
      </c>
    </row>
    <row r="34" spans="1:13" ht="76.5" x14ac:dyDescent="0.2">
      <c r="A34" s="274">
        <v>30</v>
      </c>
      <c r="B34" s="258" t="s">
        <v>542</v>
      </c>
      <c r="C34" s="243" t="s">
        <v>362</v>
      </c>
      <c r="D34" s="243" t="s">
        <v>221</v>
      </c>
      <c r="E34" s="243" t="s">
        <v>693</v>
      </c>
      <c r="F34" s="258" t="s">
        <v>571</v>
      </c>
      <c r="G34" s="243" t="s">
        <v>14</v>
      </c>
      <c r="H34" s="243" t="s">
        <v>14</v>
      </c>
      <c r="I34" s="243" t="s">
        <v>14</v>
      </c>
      <c r="J34" s="243" t="s">
        <v>14</v>
      </c>
      <c r="K34" s="243" t="s">
        <v>14</v>
      </c>
      <c r="L34" s="243" t="s">
        <v>14</v>
      </c>
      <c r="M34" s="243" t="s">
        <v>15</v>
      </c>
    </row>
    <row r="35" spans="1:13" ht="38.25" x14ac:dyDescent="0.2">
      <c r="A35" s="274">
        <v>31</v>
      </c>
      <c r="B35" s="258" t="s">
        <v>543</v>
      </c>
      <c r="C35" s="243" t="s">
        <v>362</v>
      </c>
      <c r="D35" s="243" t="s">
        <v>221</v>
      </c>
      <c r="E35" s="243" t="s">
        <v>672</v>
      </c>
      <c r="F35" s="258" t="s">
        <v>571</v>
      </c>
      <c r="G35" s="243" t="s">
        <v>14</v>
      </c>
      <c r="H35" s="243" t="s">
        <v>14</v>
      </c>
      <c r="I35" s="243" t="s">
        <v>14</v>
      </c>
      <c r="J35" s="243" t="s">
        <v>14</v>
      </c>
      <c r="K35" s="243" t="s">
        <v>14</v>
      </c>
      <c r="L35" s="243" t="s">
        <v>14</v>
      </c>
      <c r="M35" s="243" t="s">
        <v>15</v>
      </c>
    </row>
    <row r="36" spans="1:13" ht="63.75" x14ac:dyDescent="0.2">
      <c r="A36" s="274">
        <v>32</v>
      </c>
      <c r="B36" s="258" t="s">
        <v>546</v>
      </c>
      <c r="C36" s="243" t="s">
        <v>362</v>
      </c>
      <c r="D36" s="243" t="s">
        <v>221</v>
      </c>
      <c r="E36" s="243" t="s">
        <v>683</v>
      </c>
      <c r="F36" s="258" t="s">
        <v>568</v>
      </c>
      <c r="G36" s="243" t="s">
        <v>14</v>
      </c>
      <c r="H36" s="243" t="s">
        <v>14</v>
      </c>
      <c r="I36" s="243" t="s">
        <v>14</v>
      </c>
      <c r="J36" s="243" t="s">
        <v>14</v>
      </c>
      <c r="K36" s="243" t="s">
        <v>14</v>
      </c>
      <c r="L36" s="243" t="s">
        <v>14</v>
      </c>
      <c r="M36" s="243" t="s">
        <v>15</v>
      </c>
    </row>
    <row r="37" spans="1:13" ht="89.25" x14ac:dyDescent="0.2">
      <c r="A37" s="274">
        <v>33</v>
      </c>
      <c r="B37" s="258" t="s">
        <v>547</v>
      </c>
      <c r="C37" s="243" t="s">
        <v>362</v>
      </c>
      <c r="D37" s="243" t="s">
        <v>221</v>
      </c>
      <c r="E37" s="322" t="s">
        <v>673</v>
      </c>
      <c r="F37" s="258" t="s">
        <v>568</v>
      </c>
      <c r="G37" s="243" t="s">
        <v>14</v>
      </c>
      <c r="H37" s="243" t="s">
        <v>14</v>
      </c>
      <c r="I37" s="243" t="s">
        <v>14</v>
      </c>
      <c r="J37" s="243" t="s">
        <v>14</v>
      </c>
      <c r="K37" s="243" t="s">
        <v>14</v>
      </c>
      <c r="L37" s="243" t="s">
        <v>14</v>
      </c>
      <c r="M37" s="243" t="s">
        <v>15</v>
      </c>
    </row>
    <row r="38" spans="1:13" ht="75.75" customHeight="1" x14ac:dyDescent="0.2">
      <c r="A38" s="274">
        <v>34</v>
      </c>
      <c r="B38" s="258" t="s">
        <v>548</v>
      </c>
      <c r="C38" s="243" t="s">
        <v>362</v>
      </c>
      <c r="D38" s="243" t="s">
        <v>221</v>
      </c>
      <c r="E38" s="243" t="s">
        <v>674</v>
      </c>
      <c r="F38" s="258" t="s">
        <v>568</v>
      </c>
      <c r="G38" s="243" t="s">
        <v>14</v>
      </c>
      <c r="H38" s="243" t="s">
        <v>14</v>
      </c>
      <c r="I38" s="243" t="s">
        <v>14</v>
      </c>
      <c r="J38" s="243" t="s">
        <v>14</v>
      </c>
      <c r="K38" s="243" t="s">
        <v>14</v>
      </c>
      <c r="L38" s="243" t="s">
        <v>14</v>
      </c>
      <c r="M38" s="243" t="s">
        <v>15</v>
      </c>
    </row>
    <row r="39" spans="1:13" ht="63.75" x14ac:dyDescent="0.2">
      <c r="A39" s="274">
        <v>35</v>
      </c>
      <c r="B39" s="258" t="s">
        <v>554</v>
      </c>
      <c r="C39" s="243" t="s">
        <v>549</v>
      </c>
      <c r="D39" s="243" t="s">
        <v>221</v>
      </c>
      <c r="E39" s="322" t="s">
        <v>669</v>
      </c>
      <c r="F39" s="258" t="s">
        <v>568</v>
      </c>
      <c r="G39" s="243" t="s">
        <v>14</v>
      </c>
      <c r="H39" s="243" t="s">
        <v>14</v>
      </c>
      <c r="I39" s="243" t="s">
        <v>14</v>
      </c>
      <c r="J39" s="243" t="s">
        <v>14</v>
      </c>
      <c r="K39" s="243" t="s">
        <v>14</v>
      </c>
      <c r="L39" s="243" t="s">
        <v>14</v>
      </c>
      <c r="M39" s="243" t="s">
        <v>15</v>
      </c>
    </row>
    <row r="40" spans="1:13" ht="63.75" x14ac:dyDescent="0.2">
      <c r="A40" s="274">
        <v>36</v>
      </c>
      <c r="B40" s="258" t="s">
        <v>550</v>
      </c>
      <c r="C40" s="243" t="s">
        <v>549</v>
      </c>
      <c r="D40" s="243" t="s">
        <v>221</v>
      </c>
      <c r="E40" s="323" t="s">
        <v>694</v>
      </c>
      <c r="F40" s="258" t="s">
        <v>568</v>
      </c>
      <c r="G40" s="243" t="s">
        <v>14</v>
      </c>
      <c r="H40" s="243" t="s">
        <v>14</v>
      </c>
      <c r="I40" s="243" t="s">
        <v>14</v>
      </c>
      <c r="J40" s="243" t="s">
        <v>14</v>
      </c>
      <c r="K40" s="243" t="s">
        <v>14</v>
      </c>
      <c r="L40" s="243" t="s">
        <v>14</v>
      </c>
      <c r="M40" s="243" t="s">
        <v>15</v>
      </c>
    </row>
    <row r="41" spans="1:13" ht="191.25" x14ac:dyDescent="0.2">
      <c r="A41" s="274">
        <v>37</v>
      </c>
      <c r="B41" s="258" t="s">
        <v>552</v>
      </c>
      <c r="C41" s="72" t="s">
        <v>696</v>
      </c>
      <c r="D41" s="243" t="s">
        <v>221</v>
      </c>
      <c r="E41" s="323" t="s">
        <v>707</v>
      </c>
      <c r="F41" s="72" t="s">
        <v>569</v>
      </c>
      <c r="G41" s="243" t="s">
        <v>14</v>
      </c>
      <c r="H41" s="243" t="s">
        <v>14</v>
      </c>
      <c r="I41" s="243" t="s">
        <v>14</v>
      </c>
      <c r="J41" s="243" t="s">
        <v>14</v>
      </c>
      <c r="K41" s="243" t="s">
        <v>14</v>
      </c>
      <c r="L41" s="243" t="s">
        <v>14</v>
      </c>
      <c r="M41" s="243" t="s">
        <v>15</v>
      </c>
    </row>
    <row r="42" spans="1:13" ht="76.5" x14ac:dyDescent="0.2">
      <c r="A42" s="274">
        <v>38</v>
      </c>
      <c r="B42" s="258" t="s">
        <v>553</v>
      </c>
      <c r="C42" s="72" t="s">
        <v>696</v>
      </c>
      <c r="D42" s="243" t="s">
        <v>221</v>
      </c>
      <c r="E42" s="322" t="s">
        <v>675</v>
      </c>
      <c r="F42" s="258" t="s">
        <v>568</v>
      </c>
      <c r="G42" s="243" t="s">
        <v>14</v>
      </c>
      <c r="H42" s="243" t="s">
        <v>14</v>
      </c>
      <c r="I42" s="243" t="s">
        <v>14</v>
      </c>
      <c r="J42" s="243" t="s">
        <v>14</v>
      </c>
      <c r="K42" s="243" t="s">
        <v>14</v>
      </c>
      <c r="L42" s="243" t="s">
        <v>14</v>
      </c>
      <c r="M42" s="243" t="s">
        <v>15</v>
      </c>
    </row>
    <row r="43" spans="1:13" ht="76.5" x14ac:dyDescent="0.2">
      <c r="A43" s="274">
        <v>39</v>
      </c>
      <c r="B43" s="67" t="s">
        <v>559</v>
      </c>
      <c r="C43" s="72" t="s">
        <v>558</v>
      </c>
      <c r="D43" s="243" t="s">
        <v>221</v>
      </c>
      <c r="E43" s="322" t="s">
        <v>676</v>
      </c>
      <c r="F43" s="258" t="s">
        <v>568</v>
      </c>
      <c r="G43" s="243" t="s">
        <v>14</v>
      </c>
      <c r="H43" s="243" t="s">
        <v>14</v>
      </c>
      <c r="I43" s="243" t="s">
        <v>14</v>
      </c>
      <c r="J43" s="243" t="s">
        <v>14</v>
      </c>
      <c r="K43" s="243" t="s">
        <v>14</v>
      </c>
      <c r="L43" s="243" t="s">
        <v>14</v>
      </c>
      <c r="M43" s="243" t="s">
        <v>15</v>
      </c>
    </row>
    <row r="44" spans="1:13" ht="63.75" x14ac:dyDescent="0.2">
      <c r="A44" s="274">
        <v>40</v>
      </c>
      <c r="B44" s="67" t="s">
        <v>560</v>
      </c>
      <c r="C44" s="72" t="s">
        <v>558</v>
      </c>
      <c r="D44" s="243" t="s">
        <v>221</v>
      </c>
      <c r="E44" s="322" t="s">
        <v>708</v>
      </c>
      <c r="F44" s="258" t="s">
        <v>571</v>
      </c>
      <c r="G44" s="243" t="s">
        <v>14</v>
      </c>
      <c r="H44" s="243" t="s">
        <v>14</v>
      </c>
      <c r="I44" s="243" t="s">
        <v>14</v>
      </c>
      <c r="J44" s="243" t="s">
        <v>14</v>
      </c>
      <c r="K44" s="243" t="s">
        <v>14</v>
      </c>
      <c r="L44" s="243" t="s">
        <v>14</v>
      </c>
      <c r="M44" s="243" t="s">
        <v>15</v>
      </c>
    </row>
    <row r="45" spans="1:13" ht="89.25" x14ac:dyDescent="0.2">
      <c r="A45" s="274">
        <v>41</v>
      </c>
      <c r="B45" s="258" t="s">
        <v>555</v>
      </c>
      <c r="C45" s="72" t="s">
        <v>551</v>
      </c>
      <c r="D45" s="243" t="s">
        <v>221</v>
      </c>
      <c r="E45" s="322" t="s">
        <v>695</v>
      </c>
      <c r="F45" s="258" t="s">
        <v>568</v>
      </c>
      <c r="G45" s="243" t="s">
        <v>14</v>
      </c>
      <c r="H45" s="243" t="s">
        <v>14</v>
      </c>
      <c r="I45" s="243" t="s">
        <v>14</v>
      </c>
      <c r="J45" s="243" t="s">
        <v>14</v>
      </c>
      <c r="K45" s="243" t="s">
        <v>14</v>
      </c>
      <c r="L45" s="243" t="s">
        <v>14</v>
      </c>
      <c r="M45" s="243" t="s">
        <v>15</v>
      </c>
    </row>
    <row r="46" spans="1:13" ht="89.25" x14ac:dyDescent="0.2">
      <c r="A46" s="274">
        <v>42</v>
      </c>
      <c r="B46" s="258" t="s">
        <v>596</v>
      </c>
      <c r="C46" s="72" t="s">
        <v>470</v>
      </c>
      <c r="D46" s="243" t="s">
        <v>221</v>
      </c>
      <c r="E46" s="322" t="s">
        <v>677</v>
      </c>
      <c r="F46" s="258" t="s">
        <v>572</v>
      </c>
      <c r="G46" s="243" t="s">
        <v>14</v>
      </c>
      <c r="H46" s="243" t="s">
        <v>14</v>
      </c>
      <c r="I46" s="243" t="s">
        <v>14</v>
      </c>
      <c r="J46" s="243" t="s">
        <v>14</v>
      </c>
      <c r="K46" s="243" t="s">
        <v>14</v>
      </c>
      <c r="L46" s="243" t="s">
        <v>14</v>
      </c>
      <c r="M46" s="243" t="s">
        <v>15</v>
      </c>
    </row>
    <row r="47" spans="1:13" ht="68.25" customHeight="1" x14ac:dyDescent="0.2">
      <c r="A47" s="274">
        <v>43</v>
      </c>
      <c r="B47" s="72" t="s">
        <v>556</v>
      </c>
      <c r="C47" s="72" t="s">
        <v>471</v>
      </c>
      <c r="D47" s="243" t="s">
        <v>221</v>
      </c>
      <c r="E47" s="322" t="s">
        <v>668</v>
      </c>
      <c r="F47" s="258" t="s">
        <v>572</v>
      </c>
      <c r="G47" s="243" t="s">
        <v>14</v>
      </c>
      <c r="H47" s="243" t="s">
        <v>14</v>
      </c>
      <c r="I47" s="243" t="s">
        <v>14</v>
      </c>
      <c r="J47" s="243" t="s">
        <v>14</v>
      </c>
      <c r="K47" s="243" t="s">
        <v>14</v>
      </c>
      <c r="L47" s="243" t="s">
        <v>14</v>
      </c>
      <c r="M47" s="243" t="s">
        <v>15</v>
      </c>
    </row>
    <row r="48" spans="1:13" ht="165.75" x14ac:dyDescent="0.2">
      <c r="A48" s="274">
        <v>44</v>
      </c>
      <c r="B48" s="72" t="s">
        <v>597</v>
      </c>
      <c r="C48" s="72" t="s">
        <v>557</v>
      </c>
      <c r="D48" s="243" t="s">
        <v>221</v>
      </c>
      <c r="E48" s="322" t="s">
        <v>709</v>
      </c>
      <c r="F48" s="72" t="s">
        <v>573</v>
      </c>
      <c r="G48" s="243" t="s">
        <v>14</v>
      </c>
      <c r="H48" s="243" t="s">
        <v>14</v>
      </c>
      <c r="I48" s="243" t="s">
        <v>14</v>
      </c>
      <c r="J48" s="243" t="s">
        <v>14</v>
      </c>
      <c r="K48" s="243" t="s">
        <v>14</v>
      </c>
      <c r="L48" s="243" t="s">
        <v>14</v>
      </c>
      <c r="M48" s="243" t="s">
        <v>15</v>
      </c>
    </row>
    <row r="62" spans="3:3" x14ac:dyDescent="0.2">
      <c r="C62" s="260"/>
    </row>
  </sheetData>
  <pageMargins left="0.7" right="0.7" top="0.75" bottom="0.75" header="0.3" footer="0.3"/>
  <pageSetup scale="53" fitToHeight="0" orientation="landscape" horizontalDpi="4294967293" verticalDpi="4294967293" r:id="rId1"/>
  <headerFooter>
    <oddHeader>&amp;C&amp;"Arial,Bold"&amp;14&amp;UDeliverables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14:formula1>
            <xm:f>'Drop Down Options'!$A$23:$A$24</xm:f>
          </x14:formula1>
          <xm:sqref>G5:G48</xm:sqref>
        </x14:dataValidation>
        <x14:dataValidation type="list" allowBlank="1" showInputMessage="1" showErrorMessage="1">
          <x14:formula1>
            <xm:f>'Drop Down Options'!$A$27:$A$28</xm:f>
          </x14:formula1>
          <xm:sqref>H5:H48</xm:sqref>
        </x14:dataValidation>
        <x14:dataValidation type="list" allowBlank="1" showInputMessage="1" showErrorMessage="1">
          <x14:formula1>
            <xm:f>'Drop Down Options'!$A$31:$A$32</xm:f>
          </x14:formula1>
          <xm:sqref>I5:I48</xm:sqref>
        </x14:dataValidation>
        <x14:dataValidation type="list" allowBlank="1" showInputMessage="1" showErrorMessage="1">
          <x14:formula1>
            <xm:f>'Drop Down Options'!$A$35:$A$36</xm:f>
          </x14:formula1>
          <xm:sqref>J5:J48</xm:sqref>
        </x14:dataValidation>
        <x14:dataValidation type="list" allowBlank="1" showInputMessage="1" showErrorMessage="1">
          <x14:formula1>
            <xm:f>'Drop Down Options'!$A$39:$A$40</xm:f>
          </x14:formula1>
          <xm:sqref>K5:K48</xm:sqref>
        </x14:dataValidation>
        <x14:dataValidation type="list" allowBlank="1" showInputMessage="1" showErrorMessage="1">
          <x14:formula1>
            <xm:f>'Drop Down Options'!$A$43:$A$44</xm:f>
          </x14:formula1>
          <xm:sqref>L5:L48</xm:sqref>
        </x14:dataValidation>
        <x14:dataValidation type="list" allowBlank="1" showInputMessage="1" showErrorMessage="1">
          <x14:formula1>
            <xm:f>'Drop Down Options'!$A$47:$A$49</xm:f>
          </x14:formula1>
          <xm:sqref>D5:D48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showGridLines="0" zoomScaleNormal="100" workbookViewId="0">
      <selection activeCell="F48" sqref="F48"/>
    </sheetView>
  </sheetViews>
  <sheetFormatPr defaultColWidth="9.140625" defaultRowHeight="12.75" x14ac:dyDescent="0.2"/>
  <cols>
    <col min="1" max="1" width="6.42578125" style="6" bestFit="1" customWidth="1"/>
    <col min="2" max="2" width="26" style="6" customWidth="1"/>
    <col min="3" max="3" width="35.28515625" style="6" customWidth="1"/>
    <col min="4" max="4" width="24.42578125" style="6" customWidth="1"/>
    <col min="5" max="5" width="30.85546875" style="6" customWidth="1"/>
    <col min="6" max="6" width="35.42578125" style="6" customWidth="1"/>
    <col min="7" max="7" width="23.140625" style="6" customWidth="1"/>
    <col min="8" max="8" width="12.7109375" style="6" customWidth="1"/>
    <col min="9" max="9" width="10.42578125" style="6" customWidth="1"/>
    <col min="10" max="10" width="23.5703125" style="6" customWidth="1"/>
    <col min="11" max="16384" width="9.140625" style="6"/>
  </cols>
  <sheetData>
    <row r="1" spans="1:10" x14ac:dyDescent="0.2">
      <c r="B1" s="93" t="s">
        <v>0</v>
      </c>
      <c r="C1" s="72" t="s">
        <v>753</v>
      </c>
      <c r="D1" s="39"/>
      <c r="E1" s="332"/>
      <c r="F1" s="332"/>
    </row>
    <row r="2" spans="1:10" x14ac:dyDescent="0.2">
      <c r="B2" s="93" t="s">
        <v>1</v>
      </c>
      <c r="C2" s="38">
        <v>43305</v>
      </c>
      <c r="D2" s="39"/>
      <c r="E2" s="39"/>
    </row>
    <row r="3" spans="1:10" x14ac:dyDescent="0.2">
      <c r="A3" s="3"/>
      <c r="B3" s="39"/>
      <c r="C3" s="39"/>
      <c r="D3" s="39"/>
      <c r="E3" s="42"/>
    </row>
    <row r="4" spans="1:10" ht="89.25" x14ac:dyDescent="0.2">
      <c r="A4" s="273" t="s">
        <v>5</v>
      </c>
      <c r="B4" s="275" t="s">
        <v>31</v>
      </c>
      <c r="C4" s="275" t="s">
        <v>792</v>
      </c>
      <c r="D4" s="273" t="s">
        <v>793</v>
      </c>
      <c r="E4" s="273" t="s">
        <v>37</v>
      </c>
      <c r="F4" s="273" t="s">
        <v>38</v>
      </c>
      <c r="G4" s="275" t="s">
        <v>25</v>
      </c>
      <c r="H4" s="42"/>
      <c r="I4" s="42"/>
      <c r="J4" s="42"/>
    </row>
    <row r="5" spans="1:10" ht="76.5" x14ac:dyDescent="0.2">
      <c r="A5" s="274">
        <v>1</v>
      </c>
      <c r="B5" s="243" t="s">
        <v>562</v>
      </c>
      <c r="C5" s="72" t="s">
        <v>221</v>
      </c>
      <c r="D5" s="243" t="s">
        <v>666</v>
      </c>
      <c r="E5" s="72" t="s">
        <v>574</v>
      </c>
      <c r="F5" s="72" t="s">
        <v>808</v>
      </c>
      <c r="G5" s="72" t="s">
        <v>583</v>
      </c>
    </row>
    <row r="6" spans="1:10" ht="76.5" x14ac:dyDescent="0.2">
      <c r="A6" s="274">
        <v>2</v>
      </c>
      <c r="B6" s="243" t="s">
        <v>520</v>
      </c>
      <c r="C6" s="72" t="s">
        <v>221</v>
      </c>
      <c r="D6" s="243" t="s">
        <v>670</v>
      </c>
      <c r="E6" s="72" t="s">
        <v>574</v>
      </c>
      <c r="F6" s="324" t="s">
        <v>808</v>
      </c>
      <c r="G6" s="72" t="s">
        <v>583</v>
      </c>
    </row>
    <row r="7" spans="1:10" ht="89.25" x14ac:dyDescent="0.2">
      <c r="A7" s="274">
        <v>3</v>
      </c>
      <c r="B7" s="243" t="s">
        <v>521</v>
      </c>
      <c r="C7" s="72" t="s">
        <v>221</v>
      </c>
      <c r="D7" s="243" t="s">
        <v>702</v>
      </c>
      <c r="E7" s="67" t="s">
        <v>751</v>
      </c>
      <c r="F7" s="72" t="s">
        <v>576</v>
      </c>
      <c r="G7" s="72" t="s">
        <v>583</v>
      </c>
    </row>
    <row r="8" spans="1:10" ht="102" x14ac:dyDescent="0.2">
      <c r="A8" s="274">
        <v>4</v>
      </c>
      <c r="B8" s="243" t="s">
        <v>800</v>
      </c>
      <c r="C8" s="72" t="s">
        <v>221</v>
      </c>
      <c r="D8" s="243" t="s">
        <v>667</v>
      </c>
      <c r="E8" s="72" t="s">
        <v>752</v>
      </c>
      <c r="F8" s="324" t="s">
        <v>808</v>
      </c>
      <c r="G8" s="72" t="s">
        <v>583</v>
      </c>
    </row>
    <row r="9" spans="1:10" ht="51" x14ac:dyDescent="0.2">
      <c r="A9" s="274">
        <v>5</v>
      </c>
      <c r="B9" s="243" t="s">
        <v>523</v>
      </c>
      <c r="C9" s="72" t="s">
        <v>221</v>
      </c>
      <c r="D9" s="243" t="s">
        <v>805</v>
      </c>
      <c r="E9" s="72" t="s">
        <v>802</v>
      </c>
      <c r="F9" s="72" t="s">
        <v>577</v>
      </c>
      <c r="G9" s="72" t="s">
        <v>583</v>
      </c>
    </row>
    <row r="10" spans="1:10" ht="63.75" x14ac:dyDescent="0.2">
      <c r="A10" s="274">
        <v>6</v>
      </c>
      <c r="B10" s="243" t="s">
        <v>524</v>
      </c>
      <c r="C10" s="72" t="s">
        <v>221</v>
      </c>
      <c r="D10" s="243" t="s">
        <v>803</v>
      </c>
      <c r="E10" s="72" t="s">
        <v>578</v>
      </c>
      <c r="F10" s="72" t="s">
        <v>584</v>
      </c>
      <c r="G10" s="72" t="s">
        <v>583</v>
      </c>
    </row>
    <row r="11" spans="1:10" ht="89.25" x14ac:dyDescent="0.2">
      <c r="A11" s="274">
        <v>7</v>
      </c>
      <c r="B11" s="243" t="s">
        <v>525</v>
      </c>
      <c r="C11" s="72" t="s">
        <v>221</v>
      </c>
      <c r="D11" s="243" t="s">
        <v>710</v>
      </c>
      <c r="E11" s="72" t="s">
        <v>579</v>
      </c>
      <c r="F11" s="72" t="s">
        <v>585</v>
      </c>
      <c r="G11" s="72" t="s">
        <v>583</v>
      </c>
    </row>
    <row r="12" spans="1:10" ht="63.75" x14ac:dyDescent="0.2">
      <c r="A12" s="274">
        <v>8</v>
      </c>
      <c r="B12" s="72" t="s">
        <v>526</v>
      </c>
      <c r="C12" s="72" t="s">
        <v>221</v>
      </c>
      <c r="D12" s="67" t="s">
        <v>686</v>
      </c>
      <c r="E12" s="72" t="s">
        <v>586</v>
      </c>
      <c r="F12" s="72" t="s">
        <v>587</v>
      </c>
      <c r="G12" s="72" t="s">
        <v>583</v>
      </c>
    </row>
    <row r="13" spans="1:10" ht="76.5" x14ac:dyDescent="0.2">
      <c r="A13" s="274">
        <v>9</v>
      </c>
      <c r="B13" s="72" t="s">
        <v>527</v>
      </c>
      <c r="C13" s="72" t="s">
        <v>221</v>
      </c>
      <c r="D13" s="67" t="s">
        <v>701</v>
      </c>
      <c r="E13" s="67" t="s">
        <v>801</v>
      </c>
      <c r="F13" s="324" t="s">
        <v>808</v>
      </c>
      <c r="G13" s="72" t="s">
        <v>583</v>
      </c>
    </row>
    <row r="14" spans="1:10" ht="102" x14ac:dyDescent="0.2">
      <c r="A14" s="274">
        <v>10</v>
      </c>
      <c r="B14" s="72" t="s">
        <v>528</v>
      </c>
      <c r="C14" s="72" t="s">
        <v>221</v>
      </c>
      <c r="D14" s="67" t="s">
        <v>687</v>
      </c>
      <c r="E14" s="72" t="s">
        <v>588</v>
      </c>
      <c r="F14" s="72" t="s">
        <v>580</v>
      </c>
      <c r="G14" s="72" t="s">
        <v>583</v>
      </c>
    </row>
    <row r="15" spans="1:10" ht="63.75" x14ac:dyDescent="0.2">
      <c r="A15" s="274">
        <v>11</v>
      </c>
      <c r="B15" s="72" t="s">
        <v>529</v>
      </c>
      <c r="C15" s="72" t="s">
        <v>221</v>
      </c>
      <c r="D15" s="67" t="s">
        <v>711</v>
      </c>
      <c r="E15" s="72" t="s">
        <v>589</v>
      </c>
      <c r="F15" s="72" t="s">
        <v>575</v>
      </c>
      <c r="G15" s="72" t="s">
        <v>583</v>
      </c>
    </row>
    <row r="16" spans="1:10" ht="114.75" x14ac:dyDescent="0.2">
      <c r="A16" s="274">
        <v>12</v>
      </c>
      <c r="B16" s="72" t="s">
        <v>530</v>
      </c>
      <c r="C16" s="72" t="s">
        <v>221</v>
      </c>
      <c r="D16" s="67" t="s">
        <v>703</v>
      </c>
      <c r="E16" s="72" t="s">
        <v>712</v>
      </c>
      <c r="F16" s="72" t="s">
        <v>581</v>
      </c>
      <c r="G16" s="72" t="s">
        <v>583</v>
      </c>
    </row>
    <row r="17" spans="1:7" ht="127.5" x14ac:dyDescent="0.2">
      <c r="A17" s="274">
        <v>13</v>
      </c>
      <c r="B17" s="72" t="s">
        <v>531</v>
      </c>
      <c r="C17" s="72" t="s">
        <v>221</v>
      </c>
      <c r="D17" s="67" t="s">
        <v>704</v>
      </c>
      <c r="E17" s="72" t="s">
        <v>590</v>
      </c>
      <c r="F17" s="72" t="s">
        <v>585</v>
      </c>
      <c r="G17" s="72" t="s">
        <v>583</v>
      </c>
    </row>
    <row r="18" spans="1:7" ht="89.25" x14ac:dyDescent="0.2">
      <c r="A18" s="274">
        <v>14</v>
      </c>
      <c r="B18" s="72" t="s">
        <v>532</v>
      </c>
      <c r="C18" s="72" t="s">
        <v>221</v>
      </c>
      <c r="D18" s="67" t="s">
        <v>671</v>
      </c>
      <c r="E18" s="72" t="s">
        <v>593</v>
      </c>
      <c r="F18" s="322" t="s">
        <v>804</v>
      </c>
      <c r="G18" s="72" t="s">
        <v>583</v>
      </c>
    </row>
    <row r="19" spans="1:7" ht="114.75" x14ac:dyDescent="0.2">
      <c r="A19" s="274">
        <v>15</v>
      </c>
      <c r="B19" s="258" t="s">
        <v>478</v>
      </c>
      <c r="C19" s="72" t="s">
        <v>221</v>
      </c>
      <c r="D19" s="67" t="s">
        <v>684</v>
      </c>
      <c r="E19" s="72" t="s">
        <v>699</v>
      </c>
      <c r="F19" s="324" t="s">
        <v>808</v>
      </c>
      <c r="G19" s="72" t="s">
        <v>583</v>
      </c>
    </row>
    <row r="20" spans="1:7" ht="165.75" x14ac:dyDescent="0.2">
      <c r="A20" s="274">
        <v>16</v>
      </c>
      <c r="B20" s="258" t="s">
        <v>480</v>
      </c>
      <c r="C20" s="72" t="s">
        <v>221</v>
      </c>
      <c r="D20" s="67" t="s">
        <v>685</v>
      </c>
      <c r="E20" s="72" t="s">
        <v>700</v>
      </c>
      <c r="F20" s="324" t="s">
        <v>808</v>
      </c>
      <c r="G20" s="72" t="s">
        <v>583</v>
      </c>
    </row>
    <row r="21" spans="1:7" ht="51" x14ac:dyDescent="0.2">
      <c r="A21" s="274">
        <v>17</v>
      </c>
      <c r="B21" s="72" t="s">
        <v>561</v>
      </c>
      <c r="C21" s="72" t="s">
        <v>221</v>
      </c>
      <c r="D21" s="67" t="s">
        <v>688</v>
      </c>
      <c r="E21" s="72" t="s">
        <v>594</v>
      </c>
      <c r="F21" s="72" t="s">
        <v>595</v>
      </c>
      <c r="G21" s="72" t="s">
        <v>583</v>
      </c>
    </row>
    <row r="22" spans="1:7" ht="76.5" x14ac:dyDescent="0.2">
      <c r="A22" s="274">
        <v>18</v>
      </c>
      <c r="B22" s="243" t="s">
        <v>434</v>
      </c>
      <c r="C22" s="72" t="s">
        <v>221</v>
      </c>
      <c r="D22" s="243" t="s">
        <v>679</v>
      </c>
      <c r="E22" s="72" t="s">
        <v>592</v>
      </c>
      <c r="F22" s="324" t="s">
        <v>808</v>
      </c>
      <c r="G22" s="72" t="s">
        <v>583</v>
      </c>
    </row>
    <row r="23" spans="1:7" ht="89.25" x14ac:dyDescent="0.2">
      <c r="A23" s="274">
        <v>19</v>
      </c>
      <c r="B23" s="243" t="s">
        <v>533</v>
      </c>
      <c r="C23" s="72" t="s">
        <v>221</v>
      </c>
      <c r="D23" s="243" t="s">
        <v>689</v>
      </c>
      <c r="E23" s="72" t="s">
        <v>582</v>
      </c>
      <c r="F23" s="324" t="s">
        <v>808</v>
      </c>
      <c r="G23" s="72" t="s">
        <v>583</v>
      </c>
    </row>
    <row r="24" spans="1:7" ht="76.5" x14ac:dyDescent="0.2">
      <c r="A24" s="274">
        <v>20</v>
      </c>
      <c r="B24" s="243" t="s">
        <v>713</v>
      </c>
      <c r="C24" s="72" t="s">
        <v>221</v>
      </c>
      <c r="D24" s="243" t="s">
        <v>714</v>
      </c>
      <c r="E24" s="72" t="s">
        <v>715</v>
      </c>
      <c r="F24" s="324" t="s">
        <v>808</v>
      </c>
      <c r="G24" s="72" t="s">
        <v>583</v>
      </c>
    </row>
    <row r="25" spans="1:7" ht="76.5" x14ac:dyDescent="0.2">
      <c r="A25" s="274">
        <v>21</v>
      </c>
      <c r="B25" s="243" t="s">
        <v>705</v>
      </c>
      <c r="C25" s="72" t="s">
        <v>221</v>
      </c>
      <c r="D25" s="243" t="s">
        <v>706</v>
      </c>
      <c r="E25" s="72" t="s">
        <v>592</v>
      </c>
      <c r="F25" s="324" t="s">
        <v>808</v>
      </c>
      <c r="G25" s="72" t="s">
        <v>583</v>
      </c>
    </row>
    <row r="26" spans="1:7" ht="76.5" x14ac:dyDescent="0.2">
      <c r="A26" s="274">
        <v>22</v>
      </c>
      <c r="B26" s="243" t="s">
        <v>544</v>
      </c>
      <c r="C26" s="72" t="s">
        <v>221</v>
      </c>
      <c r="D26" s="72" t="s">
        <v>680</v>
      </c>
      <c r="E26" s="72" t="s">
        <v>591</v>
      </c>
      <c r="F26" s="324" t="s">
        <v>808</v>
      </c>
      <c r="G26" s="72" t="s">
        <v>583</v>
      </c>
    </row>
    <row r="27" spans="1:7" ht="63.75" x14ac:dyDescent="0.2">
      <c r="A27" s="274">
        <v>23</v>
      </c>
      <c r="B27" s="243" t="s">
        <v>535</v>
      </c>
      <c r="C27" s="72" t="s">
        <v>221</v>
      </c>
      <c r="D27" s="72" t="s">
        <v>681</v>
      </c>
      <c r="E27" s="72" t="s">
        <v>598</v>
      </c>
      <c r="F27" s="72" t="s">
        <v>599</v>
      </c>
      <c r="G27" s="72" t="s">
        <v>583</v>
      </c>
    </row>
    <row r="28" spans="1:7" ht="76.5" x14ac:dyDescent="0.2">
      <c r="A28" s="274">
        <v>24</v>
      </c>
      <c r="B28" s="243" t="s">
        <v>536</v>
      </c>
      <c r="C28" s="72" t="s">
        <v>221</v>
      </c>
      <c r="D28" s="72" t="s">
        <v>682</v>
      </c>
      <c r="E28" s="72" t="s">
        <v>600</v>
      </c>
      <c r="F28" s="72" t="s">
        <v>601</v>
      </c>
      <c r="G28" s="72" t="s">
        <v>583</v>
      </c>
    </row>
    <row r="29" spans="1:7" ht="76.5" x14ac:dyDescent="0.2">
      <c r="A29" s="274">
        <v>25</v>
      </c>
      <c r="B29" s="258" t="s">
        <v>537</v>
      </c>
      <c r="C29" s="72" t="s">
        <v>221</v>
      </c>
      <c r="D29" s="243" t="s">
        <v>690</v>
      </c>
      <c r="E29" s="72" t="s">
        <v>602</v>
      </c>
      <c r="F29" s="72" t="s">
        <v>603</v>
      </c>
      <c r="G29" s="72" t="s">
        <v>583</v>
      </c>
    </row>
    <row r="30" spans="1:7" ht="63.75" x14ac:dyDescent="0.2">
      <c r="A30" s="274">
        <v>26</v>
      </c>
      <c r="B30" s="258" t="s">
        <v>545</v>
      </c>
      <c r="C30" s="72" t="s">
        <v>221</v>
      </c>
      <c r="D30" s="243" t="s">
        <v>697</v>
      </c>
      <c r="E30" s="72" t="s">
        <v>604</v>
      </c>
      <c r="F30" s="72" t="s">
        <v>605</v>
      </c>
      <c r="G30" s="72" t="s">
        <v>583</v>
      </c>
    </row>
    <row r="31" spans="1:7" ht="76.5" x14ac:dyDescent="0.2">
      <c r="A31" s="274">
        <v>27</v>
      </c>
      <c r="B31" s="258" t="s">
        <v>539</v>
      </c>
      <c r="C31" s="72" t="s">
        <v>221</v>
      </c>
      <c r="D31" s="243" t="s">
        <v>698</v>
      </c>
      <c r="E31" s="72" t="s">
        <v>606</v>
      </c>
      <c r="F31" s="324" t="s">
        <v>808</v>
      </c>
      <c r="G31" s="72" t="s">
        <v>583</v>
      </c>
    </row>
    <row r="32" spans="1:7" ht="102" x14ac:dyDescent="0.2">
      <c r="A32" s="274">
        <v>28</v>
      </c>
      <c r="B32" s="258" t="s">
        <v>540</v>
      </c>
      <c r="C32" s="72" t="s">
        <v>221</v>
      </c>
      <c r="D32" s="243" t="s">
        <v>691</v>
      </c>
      <c r="E32" s="72" t="s">
        <v>612</v>
      </c>
      <c r="F32" s="72" t="s">
        <v>613</v>
      </c>
      <c r="G32" s="72" t="s">
        <v>583</v>
      </c>
    </row>
    <row r="33" spans="1:7" ht="102" x14ac:dyDescent="0.2">
      <c r="A33" s="274">
        <v>29</v>
      </c>
      <c r="B33" s="258" t="s">
        <v>541</v>
      </c>
      <c r="C33" s="72" t="s">
        <v>221</v>
      </c>
      <c r="D33" s="243" t="s">
        <v>692</v>
      </c>
      <c r="E33" s="72" t="s">
        <v>612</v>
      </c>
      <c r="F33" s="72" t="s">
        <v>613</v>
      </c>
      <c r="G33" s="72" t="s">
        <v>583</v>
      </c>
    </row>
    <row r="34" spans="1:7" ht="76.5" x14ac:dyDescent="0.2">
      <c r="A34" s="274">
        <v>30</v>
      </c>
      <c r="B34" s="258" t="s">
        <v>542</v>
      </c>
      <c r="C34" s="72" t="s">
        <v>221</v>
      </c>
      <c r="D34" s="243" t="s">
        <v>693</v>
      </c>
      <c r="E34" s="72" t="s">
        <v>607</v>
      </c>
      <c r="F34" s="324" t="s">
        <v>808</v>
      </c>
      <c r="G34" s="72" t="s">
        <v>583</v>
      </c>
    </row>
    <row r="35" spans="1:7" ht="51" x14ac:dyDescent="0.2">
      <c r="A35" s="274">
        <v>31</v>
      </c>
      <c r="B35" s="258" t="s">
        <v>543</v>
      </c>
      <c r="C35" s="72" t="s">
        <v>221</v>
      </c>
      <c r="D35" s="243" t="s">
        <v>672</v>
      </c>
      <c r="E35" s="72" t="s">
        <v>612</v>
      </c>
      <c r="F35" s="72" t="s">
        <v>613</v>
      </c>
      <c r="G35" s="72" t="s">
        <v>583</v>
      </c>
    </row>
    <row r="36" spans="1:7" ht="63.75" x14ac:dyDescent="0.2">
      <c r="A36" s="274">
        <v>32</v>
      </c>
      <c r="B36" s="258" t="s">
        <v>546</v>
      </c>
      <c r="C36" s="72" t="s">
        <v>221</v>
      </c>
      <c r="D36" s="243" t="s">
        <v>683</v>
      </c>
      <c r="E36" s="72" t="s">
        <v>612</v>
      </c>
      <c r="F36" s="72" t="s">
        <v>613</v>
      </c>
      <c r="G36" s="72" t="s">
        <v>583</v>
      </c>
    </row>
    <row r="37" spans="1:7" ht="89.25" x14ac:dyDescent="0.2">
      <c r="A37" s="274">
        <v>33</v>
      </c>
      <c r="B37" s="258" t="s">
        <v>547</v>
      </c>
      <c r="C37" s="72" t="s">
        <v>221</v>
      </c>
      <c r="D37" s="72" t="s">
        <v>673</v>
      </c>
      <c r="E37" s="72" t="s">
        <v>591</v>
      </c>
      <c r="F37" s="324" t="s">
        <v>808</v>
      </c>
      <c r="G37" s="72" t="s">
        <v>583</v>
      </c>
    </row>
    <row r="38" spans="1:7" ht="63.75" x14ac:dyDescent="0.2">
      <c r="A38" s="274">
        <v>34</v>
      </c>
      <c r="B38" s="258" t="s">
        <v>548</v>
      </c>
      <c r="C38" s="72" t="s">
        <v>221</v>
      </c>
      <c r="D38" s="243" t="s">
        <v>674</v>
      </c>
      <c r="E38" s="72" t="s">
        <v>608</v>
      </c>
      <c r="F38" s="72" t="s">
        <v>603</v>
      </c>
      <c r="G38" s="72" t="s">
        <v>583</v>
      </c>
    </row>
    <row r="39" spans="1:7" ht="63.75" x14ac:dyDescent="0.2">
      <c r="A39" s="274">
        <v>35</v>
      </c>
      <c r="B39" s="258" t="s">
        <v>554</v>
      </c>
      <c r="C39" s="72" t="s">
        <v>221</v>
      </c>
      <c r="D39" s="72" t="s">
        <v>669</v>
      </c>
      <c r="E39" s="72" t="s">
        <v>614</v>
      </c>
      <c r="F39" s="72" t="s">
        <v>615</v>
      </c>
      <c r="G39" s="72" t="s">
        <v>583</v>
      </c>
    </row>
    <row r="40" spans="1:7" ht="63.75" x14ac:dyDescent="0.2">
      <c r="A40" s="274">
        <v>36</v>
      </c>
      <c r="B40" s="258" t="s">
        <v>550</v>
      </c>
      <c r="C40" s="72" t="s">
        <v>221</v>
      </c>
      <c r="D40" s="67" t="s">
        <v>694</v>
      </c>
      <c r="E40" s="72" t="s">
        <v>609</v>
      </c>
      <c r="F40" s="72" t="s">
        <v>618</v>
      </c>
      <c r="G40" s="72" t="s">
        <v>583</v>
      </c>
    </row>
    <row r="41" spans="1:7" ht="178.5" x14ac:dyDescent="0.2">
      <c r="A41" s="274">
        <v>37</v>
      </c>
      <c r="B41" s="258" t="s">
        <v>552</v>
      </c>
      <c r="C41" s="72" t="s">
        <v>221</v>
      </c>
      <c r="D41" s="67" t="s">
        <v>707</v>
      </c>
      <c r="E41" s="72" t="s">
        <v>616</v>
      </c>
      <c r="F41" s="324" t="s">
        <v>808</v>
      </c>
      <c r="G41" s="72" t="s">
        <v>583</v>
      </c>
    </row>
    <row r="42" spans="1:7" ht="76.5" x14ac:dyDescent="0.2">
      <c r="A42" s="274">
        <v>38</v>
      </c>
      <c r="B42" s="258" t="s">
        <v>553</v>
      </c>
      <c r="C42" s="72" t="s">
        <v>221</v>
      </c>
      <c r="D42" s="72" t="s">
        <v>675</v>
      </c>
      <c r="E42" s="72" t="s">
        <v>716</v>
      </c>
      <c r="F42" s="324" t="s">
        <v>808</v>
      </c>
      <c r="G42" s="72" t="s">
        <v>583</v>
      </c>
    </row>
    <row r="43" spans="1:7" ht="76.5" x14ac:dyDescent="0.2">
      <c r="A43" s="274">
        <v>39</v>
      </c>
      <c r="B43" s="67" t="s">
        <v>559</v>
      </c>
      <c r="C43" s="72" t="s">
        <v>221</v>
      </c>
      <c r="D43" s="72" t="s">
        <v>676</v>
      </c>
      <c r="E43" s="72" t="s">
        <v>610</v>
      </c>
      <c r="F43" s="324" t="s">
        <v>808</v>
      </c>
      <c r="G43" s="72" t="s">
        <v>583</v>
      </c>
    </row>
    <row r="44" spans="1:7" ht="76.5" x14ac:dyDescent="0.2">
      <c r="A44" s="274">
        <v>40</v>
      </c>
      <c r="B44" s="67" t="s">
        <v>560</v>
      </c>
      <c r="C44" s="72" t="s">
        <v>221</v>
      </c>
      <c r="D44" s="72" t="s">
        <v>708</v>
      </c>
      <c r="E44" s="72" t="s">
        <v>617</v>
      </c>
      <c r="F44" s="324" t="s">
        <v>808</v>
      </c>
      <c r="G44" s="72" t="s">
        <v>583</v>
      </c>
    </row>
    <row r="45" spans="1:7" ht="89.25" x14ac:dyDescent="0.2">
      <c r="A45" s="274">
        <v>41</v>
      </c>
      <c r="B45" s="258" t="s">
        <v>555</v>
      </c>
      <c r="C45" s="72" t="s">
        <v>221</v>
      </c>
      <c r="D45" s="72" t="s">
        <v>695</v>
      </c>
      <c r="E45" s="72" t="s">
        <v>617</v>
      </c>
      <c r="F45" s="324" t="s">
        <v>808</v>
      </c>
      <c r="G45" s="72" t="s">
        <v>583</v>
      </c>
    </row>
    <row r="46" spans="1:7" ht="76.5" x14ac:dyDescent="0.2">
      <c r="A46" s="274">
        <v>42</v>
      </c>
      <c r="B46" s="258" t="s">
        <v>596</v>
      </c>
      <c r="C46" s="72" t="s">
        <v>221</v>
      </c>
      <c r="D46" s="72" t="s">
        <v>677</v>
      </c>
      <c r="E46" s="72" t="s">
        <v>611</v>
      </c>
      <c r="F46" s="324" t="s">
        <v>808</v>
      </c>
      <c r="G46" s="72" t="s">
        <v>583</v>
      </c>
    </row>
    <row r="47" spans="1:7" ht="76.5" x14ac:dyDescent="0.2">
      <c r="A47" s="274">
        <v>43</v>
      </c>
      <c r="B47" s="72" t="s">
        <v>556</v>
      </c>
      <c r="C47" s="72" t="s">
        <v>221</v>
      </c>
      <c r="D47" s="72" t="s">
        <v>668</v>
      </c>
      <c r="E47" s="72" t="s">
        <v>611</v>
      </c>
      <c r="F47" s="324" t="s">
        <v>808</v>
      </c>
      <c r="G47" s="72" t="s">
        <v>583</v>
      </c>
    </row>
    <row r="48" spans="1:7" ht="165.75" x14ac:dyDescent="0.2">
      <c r="A48" s="274">
        <v>44</v>
      </c>
      <c r="B48" s="72" t="s">
        <v>597</v>
      </c>
      <c r="C48" s="72" t="s">
        <v>221</v>
      </c>
      <c r="D48" s="72" t="s">
        <v>709</v>
      </c>
      <c r="E48" s="72" t="s">
        <v>717</v>
      </c>
      <c r="F48" s="324" t="s">
        <v>808</v>
      </c>
      <c r="G48" s="72" t="s">
        <v>583</v>
      </c>
    </row>
  </sheetData>
  <mergeCells count="1">
    <mergeCell ref="E1:F1"/>
  </mergeCells>
  <pageMargins left="0.7" right="0.7" top="0.75" bottom="0.75" header="0.3" footer="0.3"/>
  <pageSetup scale="68" fitToHeight="0" orientation="landscape" r:id="rId1"/>
  <headerFooter>
    <oddHeader>&amp;C&amp;"Arial,Bold"&amp;14&amp;UDeliverables - Potential Harms&amp;"Arial,Regular"&amp;10&amp;U
&amp;12(Study Step 1: Agency Legal Directives, Plan and Resources)</oddHeader>
    <oddFooter>&amp;RThe contents of this chart are considered sworn testimony from the Agency Director.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showGridLines="0" tabSelected="1" zoomScaleNormal="100" workbookViewId="0">
      <selection activeCell="D18" sqref="D18"/>
    </sheetView>
  </sheetViews>
  <sheetFormatPr defaultColWidth="9.140625" defaultRowHeight="12.75" x14ac:dyDescent="0.2"/>
  <cols>
    <col min="1" max="1" width="40.28515625" style="6" customWidth="1"/>
    <col min="2" max="2" width="24.42578125" style="6" customWidth="1"/>
    <col min="3" max="3" width="9.140625" style="6" bestFit="1" customWidth="1"/>
    <col min="4" max="4" width="18.7109375" style="36" customWidth="1"/>
    <col min="5" max="5" width="22" style="6" customWidth="1"/>
    <col min="6" max="6" width="24.28515625" style="6" customWidth="1"/>
    <col min="7" max="7" width="28.42578125" style="6" customWidth="1"/>
    <col min="8" max="8" width="24.85546875" style="6" customWidth="1"/>
    <col min="9" max="9" width="9.140625" style="6"/>
    <col min="10" max="10" width="9.42578125" style="6" bestFit="1" customWidth="1"/>
    <col min="11" max="16384" width="9.140625" style="6"/>
  </cols>
  <sheetData>
    <row r="1" spans="1:14" x14ac:dyDescent="0.2">
      <c r="A1" s="34" t="s">
        <v>0</v>
      </c>
      <c r="B1" s="35" t="s">
        <v>753</v>
      </c>
      <c r="C1" s="40"/>
    </row>
    <row r="2" spans="1:14" x14ac:dyDescent="0.2">
      <c r="A2" s="34" t="s">
        <v>1</v>
      </c>
      <c r="B2" s="38">
        <v>43305</v>
      </c>
      <c r="C2" s="96"/>
      <c r="D2" s="222"/>
    </row>
    <row r="3" spans="1:14" x14ac:dyDescent="0.2">
      <c r="A3" s="5" t="s">
        <v>21</v>
      </c>
      <c r="B3" s="113"/>
      <c r="C3" s="113"/>
    </row>
    <row r="4" spans="1:14" ht="51" x14ac:dyDescent="0.2">
      <c r="A4" s="223" t="s">
        <v>787</v>
      </c>
      <c r="B4" s="72" t="s">
        <v>357</v>
      </c>
      <c r="C4" s="39"/>
    </row>
    <row r="5" spans="1:14" ht="13.5" thickBot="1" x14ac:dyDescent="0.25"/>
    <row r="6" spans="1:14" ht="64.5" thickBot="1" x14ac:dyDescent="0.25">
      <c r="A6" s="278" t="s">
        <v>24</v>
      </c>
      <c r="B6" s="279" t="s">
        <v>225</v>
      </c>
      <c r="C6" s="279" t="s">
        <v>123</v>
      </c>
      <c r="D6" s="280" t="s">
        <v>788</v>
      </c>
      <c r="E6" s="279" t="s">
        <v>789</v>
      </c>
      <c r="F6" s="279" t="s">
        <v>790</v>
      </c>
      <c r="G6" s="279" t="s">
        <v>791</v>
      </c>
      <c r="H6" s="281" t="s">
        <v>247</v>
      </c>
    </row>
    <row r="7" spans="1:14" x14ac:dyDescent="0.2">
      <c r="A7" s="333" t="s">
        <v>363</v>
      </c>
      <c r="B7" s="336" t="s">
        <v>378</v>
      </c>
      <c r="C7" s="224" t="s">
        <v>120</v>
      </c>
      <c r="D7" s="225">
        <v>0</v>
      </c>
      <c r="E7" s="226" t="s">
        <v>14</v>
      </c>
      <c r="F7" s="226" t="s">
        <v>14</v>
      </c>
      <c r="G7" s="226" t="s">
        <v>14</v>
      </c>
      <c r="H7" s="227" t="s">
        <v>232</v>
      </c>
    </row>
    <row r="8" spans="1:14" x14ac:dyDescent="0.2">
      <c r="A8" s="334"/>
      <c r="B8" s="337"/>
      <c r="C8" s="228" t="s">
        <v>121</v>
      </c>
      <c r="D8" s="229">
        <v>1</v>
      </c>
      <c r="E8" s="230" t="s">
        <v>14</v>
      </c>
      <c r="F8" s="231" t="s">
        <v>14</v>
      </c>
      <c r="G8" s="230" t="s">
        <v>14</v>
      </c>
      <c r="H8" s="232" t="s">
        <v>232</v>
      </c>
    </row>
    <row r="9" spans="1:14" ht="51" customHeight="1" thickBot="1" x14ac:dyDescent="0.25">
      <c r="A9" s="335"/>
      <c r="B9" s="338"/>
      <c r="C9" s="233" t="s">
        <v>122</v>
      </c>
      <c r="D9" s="234">
        <v>0</v>
      </c>
      <c r="E9" s="230" t="s">
        <v>14</v>
      </c>
      <c r="F9" s="230" t="s">
        <v>14</v>
      </c>
      <c r="G9" s="230" t="s">
        <v>14</v>
      </c>
      <c r="H9" s="235" t="s">
        <v>232</v>
      </c>
    </row>
    <row r="10" spans="1:14" x14ac:dyDescent="0.2">
      <c r="A10" s="339" t="s">
        <v>364</v>
      </c>
      <c r="B10" s="339" t="s">
        <v>374</v>
      </c>
      <c r="C10" s="236" t="s">
        <v>120</v>
      </c>
      <c r="D10" s="237">
        <v>7.6923076923076927E-2</v>
      </c>
      <c r="E10" s="238" t="s">
        <v>14</v>
      </c>
      <c r="F10" s="238" t="s">
        <v>14</v>
      </c>
      <c r="G10" s="238" t="s">
        <v>14</v>
      </c>
      <c r="H10" s="239" t="s">
        <v>232</v>
      </c>
    </row>
    <row r="11" spans="1:14" s="244" customFormat="1" x14ac:dyDescent="0.2">
      <c r="A11" s="334"/>
      <c r="B11" s="334"/>
      <c r="C11" s="240" t="s">
        <v>121</v>
      </c>
      <c r="D11" s="241">
        <v>0.15384615384615385</v>
      </c>
      <c r="E11" s="242" t="s">
        <v>14</v>
      </c>
      <c r="F11" s="243" t="s">
        <v>14</v>
      </c>
      <c r="G11" s="242" t="s">
        <v>14</v>
      </c>
      <c r="H11" s="81" t="s">
        <v>232</v>
      </c>
      <c r="J11" s="6"/>
      <c r="K11" s="6"/>
      <c r="L11" s="6"/>
      <c r="M11" s="6"/>
      <c r="N11" s="6"/>
    </row>
    <row r="12" spans="1:14" s="244" customFormat="1" ht="16.5" customHeight="1" thickBot="1" x14ac:dyDescent="0.25">
      <c r="A12" s="335"/>
      <c r="B12" s="335"/>
      <c r="C12" s="245" t="s">
        <v>122</v>
      </c>
      <c r="D12" s="246">
        <v>0</v>
      </c>
      <c r="E12" s="242" t="s">
        <v>14</v>
      </c>
      <c r="F12" s="242" t="s">
        <v>14</v>
      </c>
      <c r="G12" s="242" t="s">
        <v>14</v>
      </c>
      <c r="H12" s="247" t="s">
        <v>232</v>
      </c>
      <c r="J12" s="6"/>
      <c r="K12" s="6"/>
      <c r="L12" s="6"/>
      <c r="M12" s="6"/>
      <c r="N12" s="6"/>
    </row>
    <row r="13" spans="1:14" s="244" customFormat="1" x14ac:dyDescent="0.2">
      <c r="A13" s="333" t="s">
        <v>365</v>
      </c>
      <c r="B13" s="336" t="s">
        <v>377</v>
      </c>
      <c r="C13" s="224" t="s">
        <v>120</v>
      </c>
      <c r="D13" s="225">
        <v>0.13333333333333333</v>
      </c>
      <c r="E13" s="226" t="s">
        <v>14</v>
      </c>
      <c r="F13" s="226" t="s">
        <v>14</v>
      </c>
      <c r="G13" s="226" t="s">
        <v>14</v>
      </c>
      <c r="H13" s="227" t="s">
        <v>231</v>
      </c>
      <c r="J13" s="6"/>
      <c r="K13" s="6"/>
      <c r="L13" s="6"/>
      <c r="M13" s="6"/>
      <c r="N13" s="6"/>
    </row>
    <row r="14" spans="1:14" s="244" customFormat="1" x14ac:dyDescent="0.2">
      <c r="A14" s="334"/>
      <c r="B14" s="337"/>
      <c r="C14" s="228" t="s">
        <v>121</v>
      </c>
      <c r="D14" s="229">
        <v>0.13333333333333333</v>
      </c>
      <c r="E14" s="230" t="s">
        <v>14</v>
      </c>
      <c r="F14" s="231" t="s">
        <v>14</v>
      </c>
      <c r="G14" s="230" t="s">
        <v>14</v>
      </c>
      <c r="H14" s="232" t="s">
        <v>231</v>
      </c>
      <c r="J14" s="6"/>
      <c r="K14" s="6"/>
      <c r="L14" s="6"/>
      <c r="M14" s="6"/>
      <c r="N14" s="6"/>
    </row>
    <row r="15" spans="1:14" s="244" customFormat="1" ht="13.5" thickBot="1" x14ac:dyDescent="0.25">
      <c r="A15" s="335"/>
      <c r="B15" s="338"/>
      <c r="C15" s="233" t="s">
        <v>122</v>
      </c>
      <c r="D15" s="234">
        <v>6.25E-2</v>
      </c>
      <c r="E15" s="230" t="s">
        <v>14</v>
      </c>
      <c r="F15" s="230" t="s">
        <v>14</v>
      </c>
      <c r="G15" s="230" t="s">
        <v>14</v>
      </c>
      <c r="H15" s="235" t="s">
        <v>231</v>
      </c>
      <c r="J15" s="6"/>
      <c r="K15" s="6"/>
      <c r="L15" s="6"/>
      <c r="M15" s="6"/>
      <c r="N15" s="6"/>
    </row>
    <row r="16" spans="1:14" s="244" customFormat="1" x14ac:dyDescent="0.2">
      <c r="A16" s="339" t="s">
        <v>366</v>
      </c>
      <c r="B16" s="339" t="s">
        <v>472</v>
      </c>
      <c r="C16" s="248" t="s">
        <v>120</v>
      </c>
      <c r="D16" s="249">
        <v>0</v>
      </c>
      <c r="E16" s="238" t="s">
        <v>14</v>
      </c>
      <c r="F16" s="238" t="s">
        <v>14</v>
      </c>
      <c r="G16" s="238" t="s">
        <v>14</v>
      </c>
      <c r="H16" s="239" t="s">
        <v>231</v>
      </c>
      <c r="J16" s="6"/>
      <c r="K16" s="6"/>
      <c r="L16" s="6"/>
      <c r="M16" s="6"/>
      <c r="N16" s="6"/>
    </row>
    <row r="17" spans="1:14" s="244" customFormat="1" x14ac:dyDescent="0.2">
      <c r="A17" s="334"/>
      <c r="B17" s="334"/>
      <c r="C17" s="240" t="s">
        <v>121</v>
      </c>
      <c r="D17" s="241">
        <v>0.1111111111111111</v>
      </c>
      <c r="E17" s="242" t="s">
        <v>14</v>
      </c>
      <c r="F17" s="243" t="s">
        <v>14</v>
      </c>
      <c r="G17" s="242" t="s">
        <v>14</v>
      </c>
      <c r="H17" s="81" t="s">
        <v>231</v>
      </c>
      <c r="J17" s="6"/>
      <c r="K17" s="6"/>
      <c r="L17" s="6"/>
      <c r="M17" s="6"/>
      <c r="N17" s="6"/>
    </row>
    <row r="18" spans="1:14" ht="69.75" customHeight="1" thickBot="1" x14ac:dyDescent="0.25">
      <c r="A18" s="335"/>
      <c r="B18" s="335"/>
      <c r="C18" s="250" t="s">
        <v>122</v>
      </c>
      <c r="D18" s="251">
        <v>0</v>
      </c>
      <c r="E18" s="242" t="s">
        <v>14</v>
      </c>
      <c r="F18" s="242" t="s">
        <v>14</v>
      </c>
      <c r="G18" s="242" t="s">
        <v>14</v>
      </c>
      <c r="H18" s="247" t="s">
        <v>231</v>
      </c>
    </row>
    <row r="19" spans="1:14" x14ac:dyDescent="0.2">
      <c r="A19" s="333" t="s">
        <v>367</v>
      </c>
      <c r="B19" s="336" t="s">
        <v>372</v>
      </c>
      <c r="C19" s="224" t="s">
        <v>120</v>
      </c>
      <c r="D19" s="225">
        <v>0</v>
      </c>
      <c r="E19" s="226" t="s">
        <v>14</v>
      </c>
      <c r="F19" s="226" t="s">
        <v>14</v>
      </c>
      <c r="G19" s="226" t="s">
        <v>14</v>
      </c>
      <c r="H19" s="227" t="s">
        <v>231</v>
      </c>
    </row>
    <row r="20" spans="1:14" x14ac:dyDescent="0.2">
      <c r="A20" s="334"/>
      <c r="B20" s="337"/>
      <c r="C20" s="228" t="s">
        <v>121</v>
      </c>
      <c r="D20" s="229">
        <v>8.8235294117647065E-2</v>
      </c>
      <c r="E20" s="230" t="s">
        <v>14</v>
      </c>
      <c r="F20" s="231" t="s">
        <v>14</v>
      </c>
      <c r="G20" s="230" t="s">
        <v>14</v>
      </c>
      <c r="H20" s="232" t="s">
        <v>231</v>
      </c>
    </row>
    <row r="21" spans="1:14" ht="13.5" thickBot="1" x14ac:dyDescent="0.25">
      <c r="A21" s="335"/>
      <c r="B21" s="338"/>
      <c r="C21" s="252" t="s">
        <v>122</v>
      </c>
      <c r="D21" s="253">
        <v>5.5555555555555552E-2</v>
      </c>
      <c r="E21" s="230" t="s">
        <v>14</v>
      </c>
      <c r="F21" s="230" t="s">
        <v>14</v>
      </c>
      <c r="G21" s="230" t="s">
        <v>14</v>
      </c>
      <c r="H21" s="235" t="s">
        <v>231</v>
      </c>
    </row>
    <row r="22" spans="1:14" x14ac:dyDescent="0.2">
      <c r="A22" s="339" t="s">
        <v>368</v>
      </c>
      <c r="B22" s="339" t="s">
        <v>375</v>
      </c>
      <c r="C22" s="248" t="s">
        <v>120</v>
      </c>
      <c r="D22" s="249">
        <v>0</v>
      </c>
      <c r="E22" s="238" t="s">
        <v>14</v>
      </c>
      <c r="F22" s="238" t="s">
        <v>14</v>
      </c>
      <c r="G22" s="238" t="s">
        <v>14</v>
      </c>
      <c r="H22" s="239" t="s">
        <v>232</v>
      </c>
    </row>
    <row r="23" spans="1:14" x14ac:dyDescent="0.2">
      <c r="A23" s="334"/>
      <c r="B23" s="334"/>
      <c r="C23" s="240" t="s">
        <v>121</v>
      </c>
      <c r="D23" s="241">
        <v>7.6923076923076927E-2</v>
      </c>
      <c r="E23" s="242" t="s">
        <v>14</v>
      </c>
      <c r="F23" s="243" t="s">
        <v>14</v>
      </c>
      <c r="G23" s="242" t="s">
        <v>14</v>
      </c>
      <c r="H23" s="81" t="s">
        <v>232</v>
      </c>
    </row>
    <row r="24" spans="1:14" ht="30.75" customHeight="1" thickBot="1" x14ac:dyDescent="0.25">
      <c r="A24" s="335"/>
      <c r="B24" s="335"/>
      <c r="C24" s="254" t="s">
        <v>122</v>
      </c>
      <c r="D24" s="255">
        <v>0.05</v>
      </c>
      <c r="E24" s="242" t="s">
        <v>14</v>
      </c>
      <c r="F24" s="242" t="s">
        <v>14</v>
      </c>
      <c r="G24" s="242" t="s">
        <v>14</v>
      </c>
      <c r="H24" s="247" t="s">
        <v>232</v>
      </c>
    </row>
    <row r="25" spans="1:14" x14ac:dyDescent="0.2">
      <c r="A25" s="333" t="s">
        <v>369</v>
      </c>
      <c r="B25" s="336" t="s">
        <v>519</v>
      </c>
      <c r="C25" s="224" t="s">
        <v>120</v>
      </c>
      <c r="D25" s="225">
        <v>0</v>
      </c>
      <c r="E25" s="226" t="s">
        <v>14</v>
      </c>
      <c r="F25" s="226" t="s">
        <v>14</v>
      </c>
      <c r="G25" s="226" t="s">
        <v>14</v>
      </c>
      <c r="H25" s="227" t="s">
        <v>231</v>
      </c>
    </row>
    <row r="26" spans="1:14" x14ac:dyDescent="0.2">
      <c r="A26" s="334"/>
      <c r="B26" s="337"/>
      <c r="C26" s="228" t="s">
        <v>121</v>
      </c>
      <c r="D26" s="229">
        <v>0.33333333333333331</v>
      </c>
      <c r="E26" s="230" t="s">
        <v>14</v>
      </c>
      <c r="F26" s="231" t="s">
        <v>14</v>
      </c>
      <c r="G26" s="230" t="s">
        <v>14</v>
      </c>
      <c r="H26" s="232" t="s">
        <v>231</v>
      </c>
    </row>
    <row r="27" spans="1:14" ht="13.5" thickBot="1" x14ac:dyDescent="0.25">
      <c r="A27" s="335"/>
      <c r="B27" s="338"/>
      <c r="C27" s="252" t="s">
        <v>122</v>
      </c>
      <c r="D27" s="253">
        <v>0</v>
      </c>
      <c r="E27" s="230" t="s">
        <v>14</v>
      </c>
      <c r="F27" s="230" t="s">
        <v>14</v>
      </c>
      <c r="G27" s="230" t="s">
        <v>14</v>
      </c>
      <c r="H27" s="235" t="s">
        <v>231</v>
      </c>
    </row>
    <row r="28" spans="1:14" x14ac:dyDescent="0.2">
      <c r="A28" s="339" t="s">
        <v>370</v>
      </c>
      <c r="B28" s="339" t="s">
        <v>376</v>
      </c>
      <c r="C28" s="248" t="s">
        <v>120</v>
      </c>
      <c r="D28" s="249">
        <v>0.25</v>
      </c>
      <c r="E28" s="238" t="s">
        <v>14</v>
      </c>
      <c r="F28" s="238" t="s">
        <v>14</v>
      </c>
      <c r="G28" s="238" t="s">
        <v>14</v>
      </c>
      <c r="H28" s="239" t="s">
        <v>231</v>
      </c>
    </row>
    <row r="29" spans="1:14" x14ac:dyDescent="0.2">
      <c r="A29" s="334"/>
      <c r="B29" s="334"/>
      <c r="C29" s="240" t="s">
        <v>121</v>
      </c>
      <c r="D29" s="241">
        <v>0.25</v>
      </c>
      <c r="E29" s="242" t="s">
        <v>14</v>
      </c>
      <c r="F29" s="243" t="s">
        <v>14</v>
      </c>
      <c r="G29" s="242" t="s">
        <v>14</v>
      </c>
      <c r="H29" s="81" t="s">
        <v>231</v>
      </c>
    </row>
    <row r="30" spans="1:14" ht="13.5" thickBot="1" x14ac:dyDescent="0.25">
      <c r="A30" s="335"/>
      <c r="B30" s="335"/>
      <c r="C30" s="254" t="s">
        <v>122</v>
      </c>
      <c r="D30" s="255">
        <v>0</v>
      </c>
      <c r="E30" s="242" t="s">
        <v>14</v>
      </c>
      <c r="F30" s="242" t="s">
        <v>14</v>
      </c>
      <c r="G30" s="242" t="s">
        <v>14</v>
      </c>
      <c r="H30" s="247" t="s">
        <v>231</v>
      </c>
    </row>
    <row r="31" spans="1:14" x14ac:dyDescent="0.2">
      <c r="A31" s="333" t="s">
        <v>371</v>
      </c>
      <c r="B31" s="336" t="s">
        <v>373</v>
      </c>
      <c r="C31" s="224" t="s">
        <v>120</v>
      </c>
      <c r="D31" s="225">
        <v>0</v>
      </c>
      <c r="E31" s="226" t="s">
        <v>14</v>
      </c>
      <c r="F31" s="226" t="s">
        <v>14</v>
      </c>
      <c r="G31" s="226" t="s">
        <v>14</v>
      </c>
      <c r="H31" s="227" t="s">
        <v>232</v>
      </c>
    </row>
    <row r="32" spans="1:14" x14ac:dyDescent="0.2">
      <c r="A32" s="334"/>
      <c r="B32" s="337"/>
      <c r="C32" s="228" t="s">
        <v>121</v>
      </c>
      <c r="D32" s="229">
        <v>0.66666666666666663</v>
      </c>
      <c r="E32" s="230" t="s">
        <v>14</v>
      </c>
      <c r="F32" s="231" t="s">
        <v>14</v>
      </c>
      <c r="G32" s="230" t="s">
        <v>14</v>
      </c>
      <c r="H32" s="232" t="s">
        <v>232</v>
      </c>
    </row>
    <row r="33" spans="1:8" ht="13.5" thickBot="1" x14ac:dyDescent="0.25">
      <c r="A33" s="335"/>
      <c r="B33" s="338"/>
      <c r="C33" s="233" t="s">
        <v>122</v>
      </c>
      <c r="D33" s="234">
        <v>0.25</v>
      </c>
      <c r="E33" s="256" t="s">
        <v>14</v>
      </c>
      <c r="F33" s="256" t="s">
        <v>14</v>
      </c>
      <c r="G33" s="256" t="s">
        <v>14</v>
      </c>
      <c r="H33" s="257" t="s">
        <v>232</v>
      </c>
    </row>
  </sheetData>
  <mergeCells count="18">
    <mergeCell ref="A28:A30"/>
    <mergeCell ref="B28:B30"/>
    <mergeCell ref="B31:B33"/>
    <mergeCell ref="A31:A33"/>
    <mergeCell ref="A7:A9"/>
    <mergeCell ref="B7:B9"/>
    <mergeCell ref="B13:B15"/>
    <mergeCell ref="B19:B21"/>
    <mergeCell ref="B25:B27"/>
    <mergeCell ref="A25:A27"/>
    <mergeCell ref="A19:A21"/>
    <mergeCell ref="A13:A15"/>
    <mergeCell ref="A10:A12"/>
    <mergeCell ref="B10:B12"/>
    <mergeCell ref="A16:A18"/>
    <mergeCell ref="B16:B18"/>
    <mergeCell ref="B22:B24"/>
    <mergeCell ref="A22:A24"/>
  </mergeCells>
  <pageMargins left="0.7" right="0.7" top="0.75" bottom="0.75" header="0.3" footer="0.3"/>
  <pageSetup scale="52" fitToHeight="0" orientation="landscape" horizontalDpi="4294967293" verticalDpi="4294967293" r:id="rId1"/>
  <headerFooter>
    <oddHeader>&amp;C&amp;"Arial,Bold"&amp;14&amp;UOrganizational Units
&amp;"Arial,Regular"&amp;12&amp;U(Study Step 1: Agency Legal Directives, Plan and Resources)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Options'!$E$3:$E$5</xm:f>
          </x14:formula1>
          <xm:sqref>E7:E33</xm:sqref>
        </x14:dataValidation>
        <x14:dataValidation type="list" allowBlank="1" showInputMessage="1" showErrorMessage="1">
          <x14:formula1>
            <xm:f>'Drop Down Options'!$E$8:$E$10</xm:f>
          </x14:formula1>
          <xm:sqref>F7:F33</xm:sqref>
        </x14:dataValidation>
        <x14:dataValidation type="list" allowBlank="1" showInputMessage="1" showErrorMessage="1">
          <x14:formula1>
            <xm:f>'Drop Down Options'!$E$13:$E$15</xm:f>
          </x14:formula1>
          <xm:sqref>G7:G33</xm:sqref>
        </x14:dataValidation>
        <x14:dataValidation type="list" allowBlank="1" showInputMessage="1" showErrorMessage="1">
          <x14:formula1>
            <xm:f>'Drop Down Options'!$E$18:$E$21</xm:f>
          </x14:formula1>
          <xm:sqref>H7:H33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246"/>
  <sheetViews>
    <sheetView showGridLines="0" zoomScaleNormal="100" workbookViewId="0"/>
  </sheetViews>
  <sheetFormatPr defaultColWidth="9.140625" defaultRowHeight="12.75" x14ac:dyDescent="0.2"/>
  <cols>
    <col min="1" max="1" width="6.7109375" style="106" bestFit="1" customWidth="1"/>
    <col min="2" max="2" width="43" style="108" customWidth="1"/>
    <col min="3" max="3" width="13.7109375" style="221" bestFit="1" customWidth="1"/>
    <col min="4" max="4" width="22.42578125" style="6" customWidth="1"/>
    <col min="5" max="5" width="23.140625" style="6" customWidth="1"/>
    <col min="6" max="6" width="22.42578125" style="6" customWidth="1"/>
    <col min="7" max="7" width="22.42578125" style="108" customWidth="1"/>
    <col min="8" max="8" width="6.7109375" style="108" bestFit="1" customWidth="1"/>
    <col min="9" max="9" width="43" style="108" customWidth="1"/>
    <col min="10" max="10" width="14.7109375" style="108" bestFit="1" customWidth="1"/>
    <col min="11" max="11" width="16.140625" style="108" bestFit="1" customWidth="1"/>
    <col min="12" max="12" width="20.7109375" style="108" bestFit="1" customWidth="1"/>
    <col min="13" max="13" width="22.5703125" style="108" bestFit="1" customWidth="1"/>
    <col min="14" max="14" width="16.140625" style="108" bestFit="1" customWidth="1"/>
    <col min="15" max="16384" width="9.140625" style="108"/>
  </cols>
  <sheetData>
    <row r="1" spans="1:14" s="102" customFormat="1" x14ac:dyDescent="0.2">
      <c r="A1" s="4"/>
      <c r="B1" s="34" t="s">
        <v>0</v>
      </c>
      <c r="C1" s="340" t="s">
        <v>753</v>
      </c>
      <c r="D1" s="341"/>
      <c r="F1" s="103"/>
      <c r="G1" s="103"/>
    </row>
    <row r="2" spans="1:14" s="102" customFormat="1" x14ac:dyDescent="0.2">
      <c r="A2" s="4"/>
      <c r="B2" s="34" t="s">
        <v>1</v>
      </c>
      <c r="C2" s="342">
        <v>43305</v>
      </c>
      <c r="D2" s="341"/>
      <c r="F2" s="103"/>
      <c r="G2" s="103"/>
    </row>
    <row r="3" spans="1:14" s="102" customFormat="1" x14ac:dyDescent="0.2">
      <c r="A3" s="4"/>
      <c r="B3" s="3"/>
      <c r="C3" s="104"/>
      <c r="D3" s="105"/>
      <c r="F3" s="103"/>
      <c r="G3" s="103"/>
    </row>
    <row r="4" spans="1:14" ht="12.75" customHeight="1" x14ac:dyDescent="0.2">
      <c r="B4" s="107" t="s">
        <v>156</v>
      </c>
      <c r="C4" s="107"/>
      <c r="D4" s="107"/>
      <c r="E4" s="107"/>
      <c r="F4" s="107"/>
      <c r="G4" s="107"/>
    </row>
    <row r="5" spans="1:14" x14ac:dyDescent="0.2">
      <c r="A5" s="109" t="s">
        <v>33</v>
      </c>
      <c r="B5" s="321" t="s">
        <v>138</v>
      </c>
      <c r="C5" s="110"/>
      <c r="D5" s="111"/>
      <c r="E5" s="111"/>
      <c r="F5" s="111"/>
      <c r="G5" s="111"/>
      <c r="H5" s="112" t="s">
        <v>33</v>
      </c>
      <c r="I5" s="346" t="s">
        <v>194</v>
      </c>
      <c r="J5" s="346"/>
      <c r="K5" s="346"/>
      <c r="L5" s="346"/>
      <c r="M5" s="346"/>
      <c r="N5" s="346"/>
    </row>
    <row r="6" spans="1:14" ht="13.5" thickBot="1" x14ac:dyDescent="0.25">
      <c r="A6" s="109"/>
      <c r="B6" s="113"/>
      <c r="C6" s="114"/>
      <c r="D6" s="115"/>
      <c r="E6" s="115"/>
      <c r="F6" s="115"/>
      <c r="G6" s="115"/>
      <c r="H6" s="112"/>
      <c r="I6" s="116"/>
      <c r="J6" s="103"/>
      <c r="K6" s="117"/>
      <c r="L6" s="117"/>
      <c r="M6" s="117"/>
      <c r="N6" s="117"/>
    </row>
    <row r="7" spans="1:14" x14ac:dyDescent="0.2">
      <c r="A7" s="109"/>
      <c r="B7" s="343" t="s">
        <v>152</v>
      </c>
      <c r="C7" s="344"/>
      <c r="D7" s="344"/>
      <c r="E7" s="344"/>
      <c r="F7" s="344"/>
      <c r="G7" s="345"/>
      <c r="H7" s="112"/>
      <c r="I7" s="343" t="s">
        <v>151</v>
      </c>
      <c r="J7" s="344"/>
      <c r="K7" s="344"/>
      <c r="L7" s="344"/>
      <c r="M7" s="344"/>
      <c r="N7" s="345"/>
    </row>
    <row r="8" spans="1:14" x14ac:dyDescent="0.2">
      <c r="A8" s="118"/>
      <c r="B8" s="119" t="s">
        <v>180</v>
      </c>
      <c r="C8" s="120" t="s">
        <v>34</v>
      </c>
      <c r="D8" s="121" t="s">
        <v>144</v>
      </c>
      <c r="E8" s="121" t="s">
        <v>145</v>
      </c>
      <c r="F8" s="121" t="s">
        <v>146</v>
      </c>
      <c r="G8" s="122" t="s">
        <v>147</v>
      </c>
      <c r="H8" s="118"/>
      <c r="I8" s="119" t="s">
        <v>180</v>
      </c>
      <c r="J8" s="120" t="s">
        <v>34</v>
      </c>
      <c r="K8" s="121" t="s">
        <v>144</v>
      </c>
      <c r="L8" s="121" t="s">
        <v>145</v>
      </c>
      <c r="M8" s="121" t="s">
        <v>146</v>
      </c>
      <c r="N8" s="122" t="s">
        <v>147</v>
      </c>
    </row>
    <row r="9" spans="1:14" ht="38.25" x14ac:dyDescent="0.2">
      <c r="A9" s="4" t="s">
        <v>84</v>
      </c>
      <c r="B9" s="123" t="s">
        <v>181</v>
      </c>
      <c r="C9" s="124" t="s">
        <v>39</v>
      </c>
      <c r="D9" s="125" t="s">
        <v>11</v>
      </c>
      <c r="E9" s="126" t="s">
        <v>483</v>
      </c>
      <c r="F9" s="126" t="s">
        <v>482</v>
      </c>
      <c r="G9" s="127" t="s">
        <v>12</v>
      </c>
      <c r="H9" s="4" t="s">
        <v>48</v>
      </c>
      <c r="I9" s="123" t="s">
        <v>181</v>
      </c>
      <c r="J9" s="124" t="s">
        <v>39</v>
      </c>
      <c r="K9" s="125" t="str">
        <f t="shared" ref="K9:N14" si="0">D9</f>
        <v>State</v>
      </c>
      <c r="L9" s="125" t="str">
        <f t="shared" si="0"/>
        <v xml:space="preserve">Earmarked </v>
      </c>
      <c r="M9" s="125" t="str">
        <f t="shared" si="0"/>
        <v>Restricted</v>
      </c>
      <c r="N9" s="128" t="str">
        <f t="shared" si="0"/>
        <v>Federal</v>
      </c>
    </row>
    <row r="10" spans="1:14" x14ac:dyDescent="0.2">
      <c r="A10" s="4" t="s">
        <v>85</v>
      </c>
      <c r="B10" s="123" t="s">
        <v>29</v>
      </c>
      <c r="C10" s="124" t="s">
        <v>39</v>
      </c>
      <c r="D10" s="125" t="s">
        <v>240</v>
      </c>
      <c r="E10" s="125" t="s">
        <v>240</v>
      </c>
      <c r="F10" s="125" t="s">
        <v>240</v>
      </c>
      <c r="G10" s="128" t="s">
        <v>240</v>
      </c>
      <c r="H10" s="4" t="s">
        <v>49</v>
      </c>
      <c r="I10" s="123" t="s">
        <v>29</v>
      </c>
      <c r="J10" s="124" t="s">
        <v>39</v>
      </c>
      <c r="K10" s="125" t="str">
        <f t="shared" si="0"/>
        <v>Recurring</v>
      </c>
      <c r="L10" s="125" t="str">
        <f t="shared" si="0"/>
        <v>Recurring</v>
      </c>
      <c r="M10" s="125" t="str">
        <f t="shared" si="0"/>
        <v>Recurring</v>
      </c>
      <c r="N10" s="128" t="str">
        <f t="shared" si="0"/>
        <v>Recurring</v>
      </c>
    </row>
    <row r="11" spans="1:14" x14ac:dyDescent="0.2">
      <c r="A11" s="4" t="s">
        <v>86</v>
      </c>
      <c r="B11" s="123" t="s">
        <v>46</v>
      </c>
      <c r="C11" s="124" t="s">
        <v>39</v>
      </c>
      <c r="D11" s="125" t="s">
        <v>11</v>
      </c>
      <c r="E11" s="125" t="s">
        <v>242</v>
      </c>
      <c r="F11" s="125" t="s">
        <v>242</v>
      </c>
      <c r="G11" s="128" t="s">
        <v>12</v>
      </c>
      <c r="H11" s="4" t="s">
        <v>50</v>
      </c>
      <c r="I11" s="123" t="s">
        <v>46</v>
      </c>
      <c r="J11" s="124" t="s">
        <v>39</v>
      </c>
      <c r="K11" s="125" t="str">
        <f t="shared" si="0"/>
        <v>State</v>
      </c>
      <c r="L11" s="125" t="str">
        <f t="shared" si="0"/>
        <v>Other</v>
      </c>
      <c r="M11" s="125" t="str">
        <f t="shared" si="0"/>
        <v>Other</v>
      </c>
      <c r="N11" s="128" t="str">
        <f t="shared" si="0"/>
        <v>Federal</v>
      </c>
    </row>
    <row r="12" spans="1:14" s="132" customFormat="1" ht="25.5" x14ac:dyDescent="0.2">
      <c r="A12" s="129" t="s">
        <v>175</v>
      </c>
      <c r="B12" s="123" t="s">
        <v>158</v>
      </c>
      <c r="C12" s="124" t="s">
        <v>39</v>
      </c>
      <c r="D12" s="130" t="s">
        <v>506</v>
      </c>
      <c r="E12" s="130" t="s">
        <v>506</v>
      </c>
      <c r="F12" s="130" t="s">
        <v>506</v>
      </c>
      <c r="G12" s="131" t="s">
        <v>506</v>
      </c>
      <c r="H12" s="129" t="s">
        <v>185</v>
      </c>
      <c r="I12" s="123" t="s">
        <v>158</v>
      </c>
      <c r="J12" s="124" t="s">
        <v>39</v>
      </c>
      <c r="K12" s="125" t="str">
        <f t="shared" si="0"/>
        <v>All Agency</v>
      </c>
      <c r="L12" s="125" t="str">
        <f t="shared" si="0"/>
        <v>All Agency</v>
      </c>
      <c r="M12" s="125" t="str">
        <f t="shared" si="0"/>
        <v>All Agency</v>
      </c>
      <c r="N12" s="128" t="str">
        <f t="shared" si="0"/>
        <v>All Agency</v>
      </c>
    </row>
    <row r="13" spans="1:14" s="132" customFormat="1" ht="38.25" x14ac:dyDescent="0.2">
      <c r="A13" s="129" t="s">
        <v>176</v>
      </c>
      <c r="B13" s="123" t="s">
        <v>159</v>
      </c>
      <c r="C13" s="124" t="s">
        <v>39</v>
      </c>
      <c r="D13" s="130" t="s">
        <v>244</v>
      </c>
      <c r="E13" s="130" t="s">
        <v>243</v>
      </c>
      <c r="F13" s="130" t="s">
        <v>243</v>
      </c>
      <c r="G13" s="131" t="s">
        <v>244</v>
      </c>
      <c r="H13" s="129" t="s">
        <v>186</v>
      </c>
      <c r="I13" s="123" t="s">
        <v>159</v>
      </c>
      <c r="J13" s="124" t="s">
        <v>39</v>
      </c>
      <c r="K13" s="125" t="str">
        <f t="shared" si="0"/>
        <v>Received from state or set federal match</v>
      </c>
      <c r="L13" s="125" t="str">
        <f t="shared" si="0"/>
        <v>Generated by agency</v>
      </c>
      <c r="M13" s="125" t="str">
        <f t="shared" si="0"/>
        <v>Generated by agency</v>
      </c>
      <c r="N13" s="128" t="str">
        <f t="shared" si="0"/>
        <v>Received from state or set federal match</v>
      </c>
    </row>
    <row r="14" spans="1:14" s="132" customFormat="1" ht="25.5" x14ac:dyDescent="0.2">
      <c r="A14" s="129" t="s">
        <v>87</v>
      </c>
      <c r="B14" s="123" t="s">
        <v>160</v>
      </c>
      <c r="C14" s="124" t="s">
        <v>39</v>
      </c>
      <c r="D14" s="130" t="s">
        <v>245</v>
      </c>
      <c r="E14" s="130" t="s">
        <v>245</v>
      </c>
      <c r="F14" s="130" t="s">
        <v>245</v>
      </c>
      <c r="G14" s="131" t="s">
        <v>245</v>
      </c>
      <c r="H14" s="129" t="s">
        <v>51</v>
      </c>
      <c r="I14" s="123" t="s">
        <v>160</v>
      </c>
      <c r="J14" s="124" t="s">
        <v>39</v>
      </c>
      <c r="K14" s="125" t="str">
        <f t="shared" si="0"/>
        <v>Remain with agency</v>
      </c>
      <c r="L14" s="125" t="str">
        <f t="shared" si="0"/>
        <v>Remain with agency</v>
      </c>
      <c r="M14" s="125" t="str">
        <f t="shared" si="0"/>
        <v>Remain with agency</v>
      </c>
      <c r="N14" s="128" t="str">
        <f t="shared" si="0"/>
        <v>Remain with agency</v>
      </c>
    </row>
    <row r="15" spans="1:14" x14ac:dyDescent="0.2">
      <c r="A15" s="4"/>
      <c r="B15" s="123"/>
      <c r="C15" s="124"/>
      <c r="D15" s="125"/>
      <c r="E15" s="125"/>
      <c r="F15" s="125"/>
      <c r="G15" s="128"/>
      <c r="H15" s="4"/>
      <c r="I15" s="123"/>
      <c r="J15" s="124"/>
      <c r="K15" s="125"/>
      <c r="L15" s="125"/>
      <c r="M15" s="125"/>
      <c r="N15" s="128"/>
    </row>
    <row r="16" spans="1:14" x14ac:dyDescent="0.2">
      <c r="A16" s="4"/>
      <c r="B16" s="119" t="s">
        <v>179</v>
      </c>
      <c r="C16" s="120" t="s">
        <v>34</v>
      </c>
      <c r="D16" s="125"/>
      <c r="E16" s="125"/>
      <c r="F16" s="125"/>
      <c r="G16" s="128"/>
      <c r="H16" s="4"/>
      <c r="I16" s="119" t="s">
        <v>179</v>
      </c>
      <c r="J16" s="120" t="s">
        <v>34</v>
      </c>
      <c r="K16" s="125"/>
      <c r="L16" s="125"/>
      <c r="M16" s="125"/>
      <c r="N16" s="128"/>
    </row>
    <row r="17" spans="1:14" s="132" customFormat="1" ht="25.5" x14ac:dyDescent="0.2">
      <c r="A17" s="129" t="s">
        <v>88</v>
      </c>
      <c r="B17" s="133" t="s">
        <v>157</v>
      </c>
      <c r="C17" s="134">
        <f>SUM(D17:G17)</f>
        <v>18293626.280000001</v>
      </c>
      <c r="D17" s="135">
        <v>0</v>
      </c>
      <c r="E17" s="136">
        <v>13433621.640000001</v>
      </c>
      <c r="F17" s="137">
        <v>4829281</v>
      </c>
      <c r="G17" s="138">
        <v>30723.64</v>
      </c>
      <c r="H17" s="129" t="s">
        <v>52</v>
      </c>
      <c r="I17" s="133" t="s">
        <v>168</v>
      </c>
      <c r="J17" s="134">
        <f>SUM(K17:N17)</f>
        <v>17526028.849999998</v>
      </c>
      <c r="K17" s="135">
        <v>0</v>
      </c>
      <c r="L17" s="136">
        <v>12043605.65</v>
      </c>
      <c r="M17" s="137">
        <v>5394589.96</v>
      </c>
      <c r="N17" s="138">
        <v>87833.24</v>
      </c>
    </row>
    <row r="18" spans="1:14" s="132" customFormat="1" x14ac:dyDescent="0.2">
      <c r="A18" s="4"/>
      <c r="B18" s="123"/>
      <c r="C18" s="139"/>
      <c r="D18" s="140"/>
      <c r="E18" s="140"/>
      <c r="F18" s="140"/>
      <c r="G18" s="141"/>
      <c r="H18" s="4"/>
      <c r="I18" s="123"/>
      <c r="J18" s="139"/>
      <c r="K18" s="140"/>
      <c r="L18" s="140"/>
      <c r="M18" s="140"/>
      <c r="N18" s="141"/>
    </row>
    <row r="19" spans="1:14" s="132" customFormat="1" ht="25.5" x14ac:dyDescent="0.2">
      <c r="A19" s="4"/>
      <c r="B19" s="119" t="s">
        <v>182</v>
      </c>
      <c r="C19" s="120" t="s">
        <v>34</v>
      </c>
      <c r="D19" s="140"/>
      <c r="E19" s="140"/>
      <c r="F19" s="140"/>
      <c r="G19" s="141"/>
      <c r="H19" s="4"/>
      <c r="I19" s="142" t="s">
        <v>182</v>
      </c>
      <c r="J19" s="143" t="s">
        <v>34</v>
      </c>
      <c r="K19" s="140"/>
      <c r="L19" s="140"/>
      <c r="M19" s="140"/>
      <c r="N19" s="141"/>
    </row>
    <row r="20" spans="1:14" s="132" customFormat="1" ht="89.25" x14ac:dyDescent="0.2">
      <c r="A20" s="4" t="s">
        <v>89</v>
      </c>
      <c r="B20" s="123" t="s">
        <v>125</v>
      </c>
      <c r="C20" s="124" t="s">
        <v>39</v>
      </c>
      <c r="D20" s="125" t="s">
        <v>484</v>
      </c>
      <c r="E20" s="125" t="s">
        <v>489</v>
      </c>
      <c r="F20" s="125">
        <v>49730000</v>
      </c>
      <c r="G20" s="128" t="s">
        <v>485</v>
      </c>
      <c r="H20" s="4" t="s">
        <v>53</v>
      </c>
      <c r="I20" s="123" t="s">
        <v>125</v>
      </c>
      <c r="J20" s="124" t="s">
        <v>39</v>
      </c>
      <c r="K20" s="125" t="str">
        <f t="shared" ref="K20:M21" si="1">D20</f>
        <v xml:space="preserve">10010000
</v>
      </c>
      <c r="L20" s="125" t="str">
        <f t="shared" si="1"/>
        <v>30350000
30350083
30350084
35190000
35210000
38530000
39580000</v>
      </c>
      <c r="M20" s="125">
        <f t="shared" si="1"/>
        <v>49730000</v>
      </c>
      <c r="N20" s="128" t="s">
        <v>491</v>
      </c>
    </row>
    <row r="21" spans="1:14" ht="114.75" x14ac:dyDescent="0.2">
      <c r="A21" s="4" t="s">
        <v>90</v>
      </c>
      <c r="B21" s="123" t="s">
        <v>126</v>
      </c>
      <c r="C21" s="124" t="s">
        <v>39</v>
      </c>
      <c r="D21" s="125" t="s">
        <v>486</v>
      </c>
      <c r="E21" s="125" t="s">
        <v>490</v>
      </c>
      <c r="F21" s="125" t="s">
        <v>487</v>
      </c>
      <c r="G21" s="128" t="s">
        <v>488</v>
      </c>
      <c r="H21" s="4" t="s">
        <v>54</v>
      </c>
      <c r="I21" s="123" t="s">
        <v>126</v>
      </c>
      <c r="J21" s="124" t="s">
        <v>39</v>
      </c>
      <c r="K21" s="125" t="str">
        <f t="shared" si="1"/>
        <v>General Fund</v>
      </c>
      <c r="L21" s="125" t="str">
        <f t="shared" si="1"/>
        <v>Op Rev-Int Serv FD
Op Rev-ETV Agency Services Fund
Op Rev-ETV Broadband Lease
Public Broadcasting Grant
Grants-Non Federal
SCEIS Agy Set Aside
Sale of Assets</v>
      </c>
      <c r="M21" s="125" t="str">
        <f t="shared" si="1"/>
        <v>Educ Improvement</v>
      </c>
      <c r="N21" s="128" t="s">
        <v>492</v>
      </c>
    </row>
    <row r="22" spans="1:14" ht="38.25" x14ac:dyDescent="0.2">
      <c r="A22" s="4"/>
      <c r="B22" s="142" t="s">
        <v>783</v>
      </c>
      <c r="C22" s="143" t="s">
        <v>34</v>
      </c>
      <c r="D22" s="125"/>
      <c r="E22" s="125"/>
      <c r="F22" s="125"/>
      <c r="G22" s="128"/>
      <c r="H22" s="4"/>
      <c r="I22" s="142" t="s">
        <v>783</v>
      </c>
      <c r="J22" s="143" t="s">
        <v>34</v>
      </c>
      <c r="K22" s="125"/>
      <c r="L22" s="125"/>
      <c r="M22" s="125"/>
      <c r="N22" s="128"/>
    </row>
    <row r="23" spans="1:14" x14ac:dyDescent="0.2">
      <c r="A23" s="4" t="s">
        <v>177</v>
      </c>
      <c r="B23" s="123" t="s">
        <v>161</v>
      </c>
      <c r="C23" s="144">
        <f>SUM(D23:G23)</f>
        <v>7990304</v>
      </c>
      <c r="D23" s="145">
        <v>0</v>
      </c>
      <c r="E23" s="146">
        <v>6408487</v>
      </c>
      <c r="F23" s="130">
        <v>1581817</v>
      </c>
      <c r="G23" s="147">
        <v>0</v>
      </c>
      <c r="H23" s="4" t="s">
        <v>187</v>
      </c>
      <c r="I23" s="123" t="s">
        <v>169</v>
      </c>
      <c r="J23" s="148">
        <f t="shared" ref="J23:J25" si="2">SUM(K23:N23)</f>
        <v>10750478</v>
      </c>
      <c r="K23" s="145">
        <v>27753</v>
      </c>
      <c r="L23" s="146">
        <v>7961668</v>
      </c>
      <c r="M23" s="130">
        <v>2745373</v>
      </c>
      <c r="N23" s="147">
        <v>15684</v>
      </c>
    </row>
    <row r="24" spans="1:14" x14ac:dyDescent="0.2">
      <c r="A24" s="4" t="s">
        <v>178</v>
      </c>
      <c r="B24" s="149" t="s">
        <v>162</v>
      </c>
      <c r="C24" s="144">
        <f>SUM(D24:G24)</f>
        <v>2760174</v>
      </c>
      <c r="D24" s="145">
        <f>D25-D23</f>
        <v>27753</v>
      </c>
      <c r="E24" s="145">
        <f>E25-E23</f>
        <v>1553181</v>
      </c>
      <c r="F24" s="145">
        <f>F25-F23</f>
        <v>1163556</v>
      </c>
      <c r="G24" s="150">
        <f>G25-G23</f>
        <v>15684</v>
      </c>
      <c r="H24" s="4" t="s">
        <v>188</v>
      </c>
      <c r="I24" s="149" t="s">
        <v>170</v>
      </c>
      <c r="J24" s="148">
        <f>SUM(K24:N24)</f>
        <v>-194454</v>
      </c>
      <c r="K24" s="145">
        <f>K25-K23</f>
        <v>590100</v>
      </c>
      <c r="L24" s="145">
        <f>L25-L23</f>
        <v>-971001</v>
      </c>
      <c r="M24" s="145">
        <f>M25-M23</f>
        <v>107006</v>
      </c>
      <c r="N24" s="150">
        <f>N25-N23</f>
        <v>79441</v>
      </c>
    </row>
    <row r="25" spans="1:14" ht="13.5" thickBot="1" x14ac:dyDescent="0.25">
      <c r="A25" s="4" t="s">
        <v>91</v>
      </c>
      <c r="B25" s="151" t="s">
        <v>191</v>
      </c>
      <c r="C25" s="152">
        <f>SUM(D25:G25)</f>
        <v>10750478</v>
      </c>
      <c r="D25" s="153">
        <v>27753</v>
      </c>
      <c r="E25" s="154">
        <v>7961668</v>
      </c>
      <c r="F25" s="155">
        <v>2745373</v>
      </c>
      <c r="G25" s="156">
        <v>15684</v>
      </c>
      <c r="H25" s="4" t="s">
        <v>55</v>
      </c>
      <c r="I25" s="151" t="s">
        <v>190</v>
      </c>
      <c r="J25" s="152">
        <f t="shared" si="2"/>
        <v>10556024</v>
      </c>
      <c r="K25" s="153">
        <v>617853</v>
      </c>
      <c r="L25" s="154">
        <v>6990667</v>
      </c>
      <c r="M25" s="155">
        <v>2852379</v>
      </c>
      <c r="N25" s="156">
        <v>95125</v>
      </c>
    </row>
    <row r="26" spans="1:14" ht="13.5" thickBot="1" x14ac:dyDescent="0.25">
      <c r="A26" s="4"/>
      <c r="B26" s="4"/>
      <c r="C26" s="4"/>
      <c r="D26" s="4"/>
      <c r="E26" s="4"/>
      <c r="F26" s="4"/>
      <c r="G26" s="4"/>
      <c r="H26" s="4"/>
      <c r="I26" s="105"/>
      <c r="J26" s="157"/>
      <c r="K26" s="158"/>
      <c r="L26" s="159"/>
      <c r="M26" s="158"/>
      <c r="N26" s="159"/>
    </row>
    <row r="27" spans="1:14" x14ac:dyDescent="0.2">
      <c r="A27" s="4"/>
      <c r="B27" s="160" t="s">
        <v>136</v>
      </c>
      <c r="C27" s="161"/>
      <c r="D27" s="162"/>
      <c r="E27" s="163"/>
      <c r="F27" s="162"/>
      <c r="G27" s="164"/>
      <c r="H27" s="4"/>
      <c r="I27" s="160" t="s">
        <v>148</v>
      </c>
      <c r="J27" s="161"/>
      <c r="K27" s="162"/>
      <c r="L27" s="163"/>
      <c r="M27" s="162"/>
      <c r="N27" s="164"/>
    </row>
    <row r="28" spans="1:14" x14ac:dyDescent="0.2">
      <c r="A28" s="4"/>
      <c r="B28" s="165" t="s">
        <v>43</v>
      </c>
      <c r="C28" s="120" t="s">
        <v>34</v>
      </c>
      <c r="D28" s="166"/>
      <c r="E28" s="167"/>
      <c r="F28" s="166"/>
      <c r="G28" s="168"/>
      <c r="H28" s="4"/>
      <c r="I28" s="165" t="str">
        <f>B28</f>
        <v>General Appropriations Act Programs</v>
      </c>
      <c r="J28" s="120" t="s">
        <v>34</v>
      </c>
      <c r="K28" s="166"/>
      <c r="L28" s="167"/>
      <c r="M28" s="166"/>
      <c r="N28" s="168"/>
    </row>
    <row r="29" spans="1:14" ht="242.25" x14ac:dyDescent="0.2">
      <c r="A29" s="4" t="s">
        <v>92</v>
      </c>
      <c r="B29" s="123" t="s">
        <v>41</v>
      </c>
      <c r="C29" s="124" t="s">
        <v>39</v>
      </c>
      <c r="D29" s="125" t="s">
        <v>493</v>
      </c>
      <c r="E29" s="125" t="s">
        <v>494</v>
      </c>
      <c r="F29" s="125" t="s">
        <v>495</v>
      </c>
      <c r="G29" s="128" t="s">
        <v>497</v>
      </c>
      <c r="H29" s="4" t="s">
        <v>56</v>
      </c>
      <c r="I29" s="123" t="str">
        <f>B29</f>
        <v>State Funded Program #</v>
      </c>
      <c r="J29" s="169" t="str">
        <f>C29</f>
        <v>N/A</v>
      </c>
      <c r="K29" s="125" t="s">
        <v>499</v>
      </c>
      <c r="L29" s="125" t="s">
        <v>500</v>
      </c>
      <c r="M29" s="125" t="s">
        <v>501</v>
      </c>
      <c r="N29" s="128" t="s">
        <v>503</v>
      </c>
    </row>
    <row r="30" spans="1:14" ht="242.25" x14ac:dyDescent="0.2">
      <c r="A30" s="4" t="s">
        <v>93</v>
      </c>
      <c r="B30" s="123" t="s">
        <v>42</v>
      </c>
      <c r="C30" s="124" t="s">
        <v>39</v>
      </c>
      <c r="D30" s="125" t="s">
        <v>507</v>
      </c>
      <c r="E30" s="125" t="s">
        <v>508</v>
      </c>
      <c r="F30" s="125" t="s">
        <v>496</v>
      </c>
      <c r="G30" s="128" t="s">
        <v>498</v>
      </c>
      <c r="H30" s="4" t="s">
        <v>57</v>
      </c>
      <c r="I30" s="123" t="str">
        <f>B30</f>
        <v>State Funded Program Description in the General Appropriations Act</v>
      </c>
      <c r="J30" s="169" t="str">
        <f>C30</f>
        <v>N/A</v>
      </c>
      <c r="K30" s="125" t="s">
        <v>509</v>
      </c>
      <c r="L30" s="125" t="s">
        <v>511</v>
      </c>
      <c r="M30" s="125" t="s">
        <v>502</v>
      </c>
      <c r="N30" s="128" t="s">
        <v>510</v>
      </c>
    </row>
    <row r="31" spans="1:14" ht="25.5" x14ac:dyDescent="0.2">
      <c r="A31" s="4"/>
      <c r="B31" s="165" t="s">
        <v>129</v>
      </c>
      <c r="C31" s="120" t="s">
        <v>34</v>
      </c>
      <c r="D31" s="125"/>
      <c r="E31" s="125"/>
      <c r="F31" s="125"/>
      <c r="G31" s="128"/>
      <c r="H31" s="4"/>
      <c r="I31" s="165" t="str">
        <f>B31</f>
        <v>Amounts Appropriated and Authorized (i.e. allowed to spend)</v>
      </c>
      <c r="J31" s="120" t="s">
        <v>34</v>
      </c>
      <c r="K31" s="125"/>
      <c r="L31" s="125"/>
      <c r="M31" s="125"/>
      <c r="N31" s="128"/>
    </row>
    <row r="32" spans="1:14" ht="25.5" x14ac:dyDescent="0.2">
      <c r="A32" s="4"/>
      <c r="B32" s="170" t="s">
        <v>143</v>
      </c>
      <c r="C32" s="143"/>
      <c r="D32" s="125"/>
      <c r="E32" s="125"/>
      <c r="F32" s="125"/>
      <c r="G32" s="128"/>
      <c r="H32" s="4"/>
      <c r="I32" s="171"/>
      <c r="J32" s="143"/>
      <c r="K32" s="125"/>
      <c r="L32" s="125"/>
      <c r="M32" s="125"/>
      <c r="N32" s="128"/>
    </row>
    <row r="33" spans="1:14" ht="38.25" x14ac:dyDescent="0.2">
      <c r="A33" s="4" t="s">
        <v>94</v>
      </c>
      <c r="B33" s="123" t="s">
        <v>30</v>
      </c>
      <c r="C33" s="148">
        <f>SUM(D33:G33)</f>
        <v>2898417</v>
      </c>
      <c r="D33" s="145">
        <v>27753</v>
      </c>
      <c r="E33" s="130">
        <v>2096141</v>
      </c>
      <c r="F33" s="130">
        <v>774523</v>
      </c>
      <c r="G33" s="131">
        <v>0</v>
      </c>
      <c r="H33" s="4" t="s">
        <v>58</v>
      </c>
      <c r="I33" s="123" t="s">
        <v>35</v>
      </c>
      <c r="J33" s="148">
        <f t="shared" ref="J33:J37" si="3">SUM(K33:N33)</f>
        <v>2157955.7000000002</v>
      </c>
      <c r="K33" s="145">
        <v>617853.43000000005</v>
      </c>
      <c r="L33" s="130">
        <v>1112392.27</v>
      </c>
      <c r="M33" s="130">
        <v>427710</v>
      </c>
      <c r="N33" s="131">
        <v>0</v>
      </c>
    </row>
    <row r="34" spans="1:14" ht="25.5" x14ac:dyDescent="0.2">
      <c r="A34" s="4" t="s">
        <v>95</v>
      </c>
      <c r="B34" s="123" t="s">
        <v>661</v>
      </c>
      <c r="C34" s="148">
        <f t="shared" ref="C34:C37" si="4">SUM(D34:G34)</f>
        <v>19192532</v>
      </c>
      <c r="D34" s="145">
        <v>277532</v>
      </c>
      <c r="E34" s="145">
        <v>13200719</v>
      </c>
      <c r="F34" s="145">
        <v>5514281</v>
      </c>
      <c r="G34" s="150">
        <v>200000</v>
      </c>
      <c r="H34" s="4" t="s">
        <v>59</v>
      </c>
      <c r="I34" s="123" t="s">
        <v>663</v>
      </c>
      <c r="J34" s="148">
        <f t="shared" si="3"/>
        <v>30397802</v>
      </c>
      <c r="K34" s="145">
        <v>282802</v>
      </c>
      <c r="L34" s="145">
        <v>13200719</v>
      </c>
      <c r="M34" s="145">
        <v>16714281</v>
      </c>
      <c r="N34" s="150">
        <v>200000</v>
      </c>
    </row>
    <row r="35" spans="1:14" x14ac:dyDescent="0.2">
      <c r="A35" s="4" t="s">
        <v>96</v>
      </c>
      <c r="B35" s="133" t="s">
        <v>139</v>
      </c>
      <c r="C35" s="148">
        <f t="shared" si="4"/>
        <v>22090949</v>
      </c>
      <c r="D35" s="130">
        <f>SUM(D33:D34)</f>
        <v>305285</v>
      </c>
      <c r="E35" s="130">
        <f>SUM(E33:E34)</f>
        <v>15296860</v>
      </c>
      <c r="F35" s="130">
        <f>SUM(F33:F34)</f>
        <v>6288804</v>
      </c>
      <c r="G35" s="131">
        <f>SUM(G33:G34)</f>
        <v>200000</v>
      </c>
      <c r="H35" s="4" t="s">
        <v>60</v>
      </c>
      <c r="I35" s="133" t="s">
        <v>171</v>
      </c>
      <c r="J35" s="148">
        <f t="shared" si="3"/>
        <v>32555757.699999999</v>
      </c>
      <c r="K35" s="130">
        <f>SUM(K33:K34)</f>
        <v>900655.43</v>
      </c>
      <c r="L35" s="130">
        <f>SUM(L33:L34)</f>
        <v>14313111.27</v>
      </c>
      <c r="M35" s="130">
        <f>SUM(M33:M34)</f>
        <v>17141991</v>
      </c>
      <c r="N35" s="131">
        <f>SUM(N33:N34)</f>
        <v>200000</v>
      </c>
    </row>
    <row r="36" spans="1:14" ht="25.5" x14ac:dyDescent="0.2">
      <c r="A36" s="4" t="s">
        <v>97</v>
      </c>
      <c r="B36" s="149" t="s">
        <v>662</v>
      </c>
      <c r="C36" s="148">
        <f t="shared" si="4"/>
        <v>470569</v>
      </c>
      <c r="D36" s="145">
        <f>5270+1750000-1474951</f>
        <v>280319</v>
      </c>
      <c r="E36" s="145">
        <v>0</v>
      </c>
      <c r="F36" s="145">
        <v>190250</v>
      </c>
      <c r="G36" s="150">
        <v>0</v>
      </c>
      <c r="H36" s="4" t="s">
        <v>61</v>
      </c>
      <c r="I36" s="149" t="s">
        <v>664</v>
      </c>
      <c r="J36" s="148">
        <f t="shared" si="3"/>
        <v>3643499.39</v>
      </c>
      <c r="K36" s="145">
        <v>1455</v>
      </c>
      <c r="L36" s="145">
        <f>8192918.17+3213029</f>
        <v>11405947.17</v>
      </c>
      <c r="M36" s="145">
        <v>-7855550</v>
      </c>
      <c r="N36" s="150">
        <f>91647.22</f>
        <v>91647.22</v>
      </c>
    </row>
    <row r="37" spans="1:14" ht="13.5" thickBot="1" x14ac:dyDescent="0.25">
      <c r="A37" s="4" t="s">
        <v>98</v>
      </c>
      <c r="B37" s="172" t="s">
        <v>141</v>
      </c>
      <c r="C37" s="152">
        <f t="shared" si="4"/>
        <v>22561518</v>
      </c>
      <c r="D37" s="153">
        <f>SUM(D35:D36)</f>
        <v>585604</v>
      </c>
      <c r="E37" s="153">
        <f>SUM(E35:E36)</f>
        <v>15296860</v>
      </c>
      <c r="F37" s="153">
        <f>SUM(F35:F36)</f>
        <v>6479054</v>
      </c>
      <c r="G37" s="173">
        <f>SUM(G35:G36)</f>
        <v>200000</v>
      </c>
      <c r="H37" s="4" t="s">
        <v>62</v>
      </c>
      <c r="I37" s="172" t="s">
        <v>172</v>
      </c>
      <c r="J37" s="152">
        <f t="shared" si="3"/>
        <v>36199257.089999996</v>
      </c>
      <c r="K37" s="153">
        <f>SUM(K35:K36)</f>
        <v>902110.43</v>
      </c>
      <c r="L37" s="153">
        <f>SUM(L35:L36)</f>
        <v>25719058.439999998</v>
      </c>
      <c r="M37" s="153">
        <f>SUM(M35:M36)</f>
        <v>9286441</v>
      </c>
      <c r="N37" s="173">
        <f>SUM(N35:N36)</f>
        <v>291647.21999999997</v>
      </c>
    </row>
    <row r="38" spans="1:14" ht="13.5" thickBot="1" x14ac:dyDescent="0.25">
      <c r="A38" s="4"/>
      <c r="B38" s="4"/>
      <c r="C38" s="4"/>
      <c r="D38" s="4"/>
      <c r="E38" s="4"/>
      <c r="F38" s="4"/>
      <c r="G38" s="4"/>
      <c r="H38" s="4"/>
      <c r="I38" s="174"/>
      <c r="J38" s="157"/>
      <c r="K38" s="175"/>
      <c r="L38" s="175"/>
      <c r="M38" s="175"/>
      <c r="N38" s="175"/>
    </row>
    <row r="39" spans="1:14" x14ac:dyDescent="0.2">
      <c r="A39" s="4"/>
      <c r="B39" s="160" t="s">
        <v>137</v>
      </c>
      <c r="C39" s="161"/>
      <c r="D39" s="176"/>
      <c r="E39" s="176"/>
      <c r="F39" s="176"/>
      <c r="G39" s="177"/>
      <c r="H39" s="4"/>
      <c r="I39" s="160" t="s">
        <v>149</v>
      </c>
      <c r="J39" s="161"/>
      <c r="K39" s="176"/>
      <c r="L39" s="176"/>
      <c r="M39" s="176"/>
      <c r="N39" s="177"/>
    </row>
    <row r="40" spans="1:14" x14ac:dyDescent="0.2">
      <c r="A40" s="4"/>
      <c r="B40" s="165" t="s">
        <v>47</v>
      </c>
      <c r="C40" s="120" t="s">
        <v>34</v>
      </c>
      <c r="D40" s="323"/>
      <c r="E40" s="323"/>
      <c r="F40" s="323"/>
      <c r="G40" s="65"/>
      <c r="H40" s="4"/>
      <c r="I40" s="165" t="s">
        <v>47</v>
      </c>
      <c r="J40" s="120" t="s">
        <v>34</v>
      </c>
      <c r="K40" s="323"/>
      <c r="L40" s="323"/>
      <c r="M40" s="323"/>
      <c r="N40" s="65"/>
    </row>
    <row r="41" spans="1:14" x14ac:dyDescent="0.2">
      <c r="A41" s="129" t="s">
        <v>99</v>
      </c>
      <c r="B41" s="178" t="s">
        <v>784</v>
      </c>
      <c r="C41" s="179" t="s">
        <v>39</v>
      </c>
      <c r="D41" s="140" t="s">
        <v>504</v>
      </c>
      <c r="E41" s="140" t="s">
        <v>504</v>
      </c>
      <c r="F41" s="140" t="s">
        <v>504</v>
      </c>
      <c r="G41" s="141" t="s">
        <v>504</v>
      </c>
      <c r="H41" s="129" t="s">
        <v>63</v>
      </c>
      <c r="I41" s="178" t="s">
        <v>784</v>
      </c>
      <c r="J41" s="179" t="s">
        <v>39</v>
      </c>
      <c r="K41" s="180" t="str">
        <f>D41</f>
        <v>SCEIS</v>
      </c>
      <c r="L41" s="180" t="str">
        <f>E41</f>
        <v>SCEIS</v>
      </c>
      <c r="M41" s="180" t="str">
        <f>F41</f>
        <v>SCEIS</v>
      </c>
      <c r="N41" s="181" t="str">
        <f>G41</f>
        <v>SCEIS</v>
      </c>
    </row>
    <row r="42" spans="1:14" x14ac:dyDescent="0.2">
      <c r="A42" s="118"/>
      <c r="B42" s="182"/>
      <c r="C42" s="183"/>
      <c r="D42" s="121"/>
      <c r="E42" s="121"/>
      <c r="F42" s="121"/>
      <c r="G42" s="122"/>
      <c r="H42" s="118"/>
      <c r="I42" s="182"/>
      <c r="J42" s="183"/>
      <c r="K42" s="121"/>
      <c r="L42" s="121"/>
      <c r="M42" s="121"/>
      <c r="N42" s="122"/>
    </row>
    <row r="43" spans="1:14" x14ac:dyDescent="0.2">
      <c r="A43" s="118"/>
      <c r="B43" s="184" t="s">
        <v>135</v>
      </c>
      <c r="C43" s="120" t="s">
        <v>34</v>
      </c>
      <c r="D43" s="185"/>
      <c r="E43" s="185"/>
      <c r="F43" s="185"/>
      <c r="G43" s="186"/>
      <c r="H43" s="118"/>
      <c r="I43" s="184" t="s">
        <v>135</v>
      </c>
      <c r="J43" s="120" t="s">
        <v>34</v>
      </c>
      <c r="K43" s="185"/>
      <c r="L43" s="185"/>
      <c r="M43" s="185"/>
      <c r="N43" s="186"/>
    </row>
    <row r="44" spans="1:14" x14ac:dyDescent="0.2">
      <c r="A44" s="118" t="s">
        <v>100</v>
      </c>
      <c r="B44" s="123" t="s">
        <v>127</v>
      </c>
      <c r="C44" s="187" t="str">
        <f>C9</f>
        <v>N/A</v>
      </c>
      <c r="D44" s="180" t="str">
        <f>D9</f>
        <v>State</v>
      </c>
      <c r="E44" s="180" t="str">
        <f>E9</f>
        <v xml:space="preserve">Earmarked </v>
      </c>
      <c r="F44" s="180" t="str">
        <f>F9</f>
        <v>Restricted</v>
      </c>
      <c r="G44" s="181" t="str">
        <f>G9</f>
        <v>Federal</v>
      </c>
      <c r="H44" s="118" t="s">
        <v>64</v>
      </c>
      <c r="I44" s="123" t="s">
        <v>127</v>
      </c>
      <c r="J44" s="169" t="str">
        <f>J9</f>
        <v>N/A</v>
      </c>
      <c r="K44" s="180" t="str">
        <f>K9</f>
        <v>State</v>
      </c>
      <c r="L44" s="180" t="str">
        <f>L9</f>
        <v xml:space="preserve">Earmarked </v>
      </c>
      <c r="M44" s="180" t="str">
        <f>M9</f>
        <v>Restricted</v>
      </c>
      <c r="N44" s="181" t="str">
        <f>N9</f>
        <v>Federal</v>
      </c>
    </row>
    <row r="45" spans="1:14" ht="25.5" x14ac:dyDescent="0.2">
      <c r="A45" s="118" t="s">
        <v>101</v>
      </c>
      <c r="B45" s="123" t="s">
        <v>128</v>
      </c>
      <c r="C45" s="187" t="s">
        <v>39</v>
      </c>
      <c r="D45" s="180"/>
      <c r="E45" s="180"/>
      <c r="F45" s="180"/>
      <c r="G45" s="181"/>
      <c r="H45" s="118" t="s">
        <v>65</v>
      </c>
      <c r="I45" s="123" t="s">
        <v>128</v>
      </c>
      <c r="J45" s="187" t="s">
        <v>39</v>
      </c>
      <c r="K45" s="180" t="str">
        <f>IF(ISBLANK(D45),"",(D45-1))</f>
        <v/>
      </c>
      <c r="L45" s="180" t="str">
        <f>IF(ISBLANK(E45),"",(E45-1))</f>
        <v/>
      </c>
      <c r="M45" s="180" t="str">
        <f>IF(ISBLANK(F45),"",(F45-1))</f>
        <v/>
      </c>
      <c r="N45" s="181" t="str">
        <f>IF(ISBLANK(G45),"",(G45-1))</f>
        <v/>
      </c>
    </row>
    <row r="46" spans="1:14" ht="25.5" x14ac:dyDescent="0.2">
      <c r="A46" s="4" t="s">
        <v>102</v>
      </c>
      <c r="B46" s="182" t="s">
        <v>134</v>
      </c>
      <c r="C46" s="179" t="s">
        <v>39</v>
      </c>
      <c r="D46" s="121" t="s">
        <v>486</v>
      </c>
      <c r="E46" s="121" t="s">
        <v>505</v>
      </c>
      <c r="F46" s="121" t="s">
        <v>505</v>
      </c>
      <c r="G46" s="122" t="s">
        <v>12</v>
      </c>
      <c r="H46" s="4" t="s">
        <v>66</v>
      </c>
      <c r="I46" s="182" t="s">
        <v>134</v>
      </c>
      <c r="J46" s="179" t="s">
        <v>39</v>
      </c>
      <c r="K46" s="121" t="str">
        <f>D46</f>
        <v>General Fund</v>
      </c>
      <c r="L46" s="121" t="str">
        <f>E46</f>
        <v>Other/Federal</v>
      </c>
      <c r="M46" s="121" t="str">
        <f>F46</f>
        <v>Other/Federal</v>
      </c>
      <c r="N46" s="122" t="str">
        <f>G46</f>
        <v>Federal</v>
      </c>
    </row>
    <row r="47" spans="1:14" ht="242.25" x14ac:dyDescent="0.2">
      <c r="A47" s="118" t="s">
        <v>103</v>
      </c>
      <c r="B47" s="123" t="s">
        <v>42</v>
      </c>
      <c r="C47" s="169" t="str">
        <f>C30</f>
        <v>N/A</v>
      </c>
      <c r="D47" s="180" t="str">
        <f>D30</f>
        <v xml:space="preserve">II.A.2 Transmis &amp; Recep
II.D.2 Local &amp; Transparency
10% GF Carryforward
General Fund Allocations
X. Employee Benefits
Capital Needs
</v>
      </c>
      <c r="E47" s="180" t="str">
        <f>E30</f>
        <v xml:space="preserve">I. Administration
II.A.1 Engineering Admin
II.A.2 Transmis &amp; Recep
II.A.3 Communications
II.B.3 Higher Education
II.B.4 Agency Local Other
II.C Radio Content
II.D.1 National
II.D.2 Local &amp; Transparency
II.D.3 Regional Operations
II.E.1 Fundraising
II.E.2 Underwriting
II.E.3 Marketing
II.B.2 K-12 Education
X. Employee Benefits
Capital Needs
Capital Projects
</v>
      </c>
      <c r="F47" s="180" t="str">
        <f>F30</f>
        <v xml:space="preserve">I. Administration
II.A.1 Engineering Admin
II.A.2 Transmis &amp; Recep
II.B.1 Pre-K Education
II.B.3 Higher Education
II.B.4 Agency Local Other
II.B.5 Training and Assessment
II.C Radio Content
II.D.2 Local &amp; Transparency
II.B.2 K-12 Education
X. Employee Benefits
</v>
      </c>
      <c r="G47" s="181" t="str">
        <f>G30</f>
        <v>II.A.2 Transmis &amp; Recep
ZZ Community Education
X. Employee Benefits</v>
      </c>
      <c r="H47" s="118" t="s">
        <v>67</v>
      </c>
      <c r="I47" s="123" t="s">
        <v>42</v>
      </c>
      <c r="J47" s="169" t="str">
        <f>J30</f>
        <v>N/A</v>
      </c>
      <c r="K47" s="180" t="str">
        <f>K30</f>
        <v xml:space="preserve">II.A.2 Transmis &amp; Recep
II.D.2 Local &amp; Transparency
General Fund Allocations
X. Employee Benefits
Capital Needs
</v>
      </c>
      <c r="L47" s="180" t="str">
        <f>L30</f>
        <v xml:space="preserve">I. Administration
II.A.1 Engineering Admin
II.A.2 Transmis &amp; Recep
II.A.3 Communications
II.B.3 Higher Education
II.B.4 Agency Local Other
II.C Radio Content
II.D.1 National
II.D.2 Local &amp; Transparency
II.D.3 Regional Operations
II.E.1 Fundraising
II.E.2 Underwriting
II.E.3 Marketing
II.B.2 K-12 Education
X. Employee Benefits
Capital Needs
IV. FCC Req Chnl Reassgn
Capital Projects
</v>
      </c>
      <c r="M47" s="180" t="str">
        <f>M30</f>
        <v>I. Administration
II.A.1 Engineering Admin
II.A.2 Transmis &amp; Recep
II.B.1 Pre-K Education
II.B.3 Higher Education
II.B.4 Agency Local Other
II.B.5 Training and Assessment
II.C Radio Content
II.D.2 Local &amp; Transparency
II.B.2 K-12 Education
X. Employee Benefits
IV. TCC HVAC Repl Yr One
IV. Tower Inspection/Rep
IV. Rutledge Move
IV. Studio Upgrade/Remote
IV. Master Control (Kids Edu)
IV. ATSC 3.0 Upgrades
IV. FCC Req Chnl Reassgn</v>
      </c>
      <c r="N47" s="181" t="str">
        <f>N30</f>
        <v>II.A.2 Transmis &amp; Recep
Community Education
X. Employee Benefits
IV. FCC Req Chnl Reassgn</v>
      </c>
    </row>
    <row r="48" spans="1:14" ht="25.5" x14ac:dyDescent="0.2">
      <c r="A48" s="118" t="s">
        <v>104</v>
      </c>
      <c r="B48" s="123" t="s">
        <v>40</v>
      </c>
      <c r="C48" s="148">
        <f>C37</f>
        <v>22561518</v>
      </c>
      <c r="D48" s="130">
        <f>D37</f>
        <v>585604</v>
      </c>
      <c r="E48" s="130">
        <f>E37</f>
        <v>15296860</v>
      </c>
      <c r="F48" s="130">
        <f>F37</f>
        <v>6479054</v>
      </c>
      <c r="G48" s="131">
        <f>G37</f>
        <v>200000</v>
      </c>
      <c r="H48" s="118" t="s">
        <v>68</v>
      </c>
      <c r="I48" s="133" t="s">
        <v>193</v>
      </c>
      <c r="J48" s="148">
        <f>J37</f>
        <v>36199257.089999996</v>
      </c>
      <c r="K48" s="130">
        <f>K37</f>
        <v>902110.43</v>
      </c>
      <c r="L48" s="130">
        <f>L37</f>
        <v>25719058.439999998</v>
      </c>
      <c r="M48" s="130">
        <f>M37</f>
        <v>9286441</v>
      </c>
      <c r="N48" s="131">
        <f>N37</f>
        <v>291647.21999999997</v>
      </c>
    </row>
    <row r="49" spans="1:14" x14ac:dyDescent="0.2">
      <c r="A49" s="118"/>
      <c r="B49" s="123"/>
      <c r="C49" s="148"/>
      <c r="D49" s="148"/>
      <c r="E49" s="148"/>
      <c r="F49" s="148"/>
      <c r="G49" s="188"/>
      <c r="H49" s="118"/>
      <c r="I49" s="123"/>
      <c r="J49" s="148"/>
      <c r="K49" s="130"/>
      <c r="L49" s="130"/>
      <c r="M49" s="130"/>
      <c r="N49" s="131"/>
    </row>
    <row r="50" spans="1:14" ht="38.25" x14ac:dyDescent="0.2">
      <c r="A50" s="118"/>
      <c r="B50" s="189" t="s">
        <v>785</v>
      </c>
      <c r="C50" s="148"/>
      <c r="D50" s="148"/>
      <c r="E50" s="148"/>
      <c r="F50" s="148"/>
      <c r="G50" s="188"/>
      <c r="H50" s="118"/>
      <c r="I50" s="189" t="s">
        <v>786</v>
      </c>
      <c r="J50" s="148"/>
      <c r="K50" s="148"/>
      <c r="L50" s="148"/>
      <c r="M50" s="148"/>
      <c r="N50" s="188"/>
    </row>
    <row r="51" spans="1:14" x14ac:dyDescent="0.2">
      <c r="A51" s="118"/>
      <c r="B51" s="119" t="s">
        <v>131</v>
      </c>
      <c r="C51" s="130"/>
      <c r="D51" s="130"/>
      <c r="E51" s="130"/>
      <c r="F51" s="130"/>
      <c r="G51" s="131"/>
      <c r="H51" s="118"/>
      <c r="I51" s="119" t="s">
        <v>131</v>
      </c>
      <c r="J51" s="130"/>
      <c r="K51" s="130"/>
      <c r="L51" s="130"/>
      <c r="M51" s="130"/>
      <c r="N51" s="131"/>
    </row>
    <row r="52" spans="1:14" ht="63.75" x14ac:dyDescent="0.2">
      <c r="A52" s="118"/>
      <c r="B52" s="190" t="s">
        <v>260</v>
      </c>
      <c r="C52" s="191"/>
      <c r="D52" s="191"/>
      <c r="E52" s="191"/>
      <c r="F52" s="191"/>
      <c r="G52" s="192"/>
      <c r="H52" s="118"/>
      <c r="I52" s="190" t="s">
        <v>260</v>
      </c>
      <c r="J52" s="191"/>
      <c r="K52" s="191"/>
      <c r="L52" s="191"/>
      <c r="M52" s="191"/>
      <c r="N52" s="192"/>
    </row>
    <row r="53" spans="1:14" x14ac:dyDescent="0.2">
      <c r="A53" s="4"/>
      <c r="B53" s="63" t="s">
        <v>261</v>
      </c>
      <c r="C53" s="193">
        <v>1046127.16</v>
      </c>
      <c r="D53" s="194"/>
      <c r="E53" s="194">
        <v>987127.16</v>
      </c>
      <c r="F53" s="194"/>
      <c r="G53" s="195"/>
      <c r="H53" s="4"/>
      <c r="I53" s="63" t="s">
        <v>261</v>
      </c>
      <c r="J53" s="196">
        <v>987127.16</v>
      </c>
      <c r="K53" s="130"/>
      <c r="L53" s="130">
        <v>987127.16</v>
      </c>
      <c r="M53" s="130"/>
      <c r="N53" s="131"/>
    </row>
    <row r="54" spans="1:14" ht="25.5" x14ac:dyDescent="0.2">
      <c r="A54" s="4"/>
      <c r="B54" s="82" t="s">
        <v>262</v>
      </c>
      <c r="C54" s="193">
        <v>302399.39</v>
      </c>
      <c r="D54" s="194"/>
      <c r="E54" s="194">
        <v>302399.39</v>
      </c>
      <c r="F54" s="194"/>
      <c r="G54" s="197"/>
      <c r="H54" s="4"/>
      <c r="I54" s="82" t="s">
        <v>262</v>
      </c>
      <c r="J54" s="196">
        <v>302399.39</v>
      </c>
      <c r="K54" s="130"/>
      <c r="L54" s="130">
        <v>302399.39</v>
      </c>
      <c r="M54" s="130"/>
      <c r="N54" s="131"/>
    </row>
    <row r="55" spans="1:14" ht="25.5" x14ac:dyDescent="0.2">
      <c r="A55" s="4"/>
      <c r="B55" s="82" t="s">
        <v>263</v>
      </c>
      <c r="C55" s="193">
        <v>322381.42</v>
      </c>
      <c r="D55" s="194"/>
      <c r="E55" s="194">
        <v>322381.42</v>
      </c>
      <c r="F55" s="194"/>
      <c r="G55" s="197"/>
      <c r="H55" s="4"/>
      <c r="I55" s="82" t="s">
        <v>263</v>
      </c>
      <c r="J55" s="196">
        <v>322381.42</v>
      </c>
      <c r="K55" s="130"/>
      <c r="L55" s="130">
        <v>322381.42</v>
      </c>
      <c r="M55" s="130"/>
      <c r="N55" s="131"/>
    </row>
    <row r="56" spans="1:14" x14ac:dyDescent="0.2">
      <c r="A56" s="4"/>
      <c r="B56" s="82" t="s">
        <v>264</v>
      </c>
      <c r="C56" s="193">
        <v>362346.35</v>
      </c>
      <c r="D56" s="194"/>
      <c r="E56" s="194">
        <v>362346.35</v>
      </c>
      <c r="F56" s="194"/>
      <c r="G56" s="197"/>
      <c r="H56" s="4"/>
      <c r="I56" s="82" t="s">
        <v>264</v>
      </c>
      <c r="J56" s="196">
        <v>362346.35</v>
      </c>
      <c r="K56" s="130"/>
      <c r="L56" s="130">
        <v>362346.35</v>
      </c>
      <c r="M56" s="130"/>
      <c r="N56" s="131"/>
    </row>
    <row r="57" spans="1:14" ht="25.5" x14ac:dyDescent="0.2">
      <c r="A57" s="4"/>
      <c r="B57" s="63" t="s">
        <v>265</v>
      </c>
      <c r="C57" s="193">
        <v>1919782.8900000001</v>
      </c>
      <c r="D57" s="193">
        <v>257686</v>
      </c>
      <c r="E57" s="194">
        <v>935727.89</v>
      </c>
      <c r="F57" s="194">
        <v>726369</v>
      </c>
      <c r="G57" s="197">
        <v>59000</v>
      </c>
      <c r="H57" s="4"/>
      <c r="I57" s="63" t="s">
        <v>265</v>
      </c>
      <c r="J57" s="196">
        <v>2019192.8900000001</v>
      </c>
      <c r="K57" s="130">
        <v>257686</v>
      </c>
      <c r="L57" s="130">
        <v>935727.89</v>
      </c>
      <c r="M57" s="130">
        <v>726369</v>
      </c>
      <c r="N57" s="131">
        <v>99410</v>
      </c>
    </row>
    <row r="58" spans="1:14" ht="38.25" x14ac:dyDescent="0.2">
      <c r="A58" s="4"/>
      <c r="B58" s="82" t="s">
        <v>266</v>
      </c>
      <c r="C58" s="193">
        <v>726369</v>
      </c>
      <c r="D58" s="194"/>
      <c r="E58" s="194"/>
      <c r="F58" s="193">
        <v>726369</v>
      </c>
      <c r="G58" s="197"/>
      <c r="H58" s="4"/>
      <c r="I58" s="82" t="s">
        <v>266</v>
      </c>
      <c r="J58" s="196">
        <v>726369</v>
      </c>
      <c r="K58" s="130"/>
      <c r="L58" s="130"/>
      <c r="M58" s="130">
        <v>726369</v>
      </c>
      <c r="N58" s="131"/>
    </row>
    <row r="59" spans="1:14" ht="25.5" x14ac:dyDescent="0.2">
      <c r="A59" s="4"/>
      <c r="B59" s="82" t="s">
        <v>267</v>
      </c>
      <c r="C59" s="193">
        <v>701507.12</v>
      </c>
      <c r="D59" s="193">
        <v>257686</v>
      </c>
      <c r="E59" s="194">
        <v>443821.12</v>
      </c>
      <c r="F59" s="194"/>
      <c r="G59" s="197"/>
      <c r="H59" s="4"/>
      <c r="I59" s="82" t="s">
        <v>267</v>
      </c>
      <c r="J59" s="196">
        <v>701507.12</v>
      </c>
      <c r="K59" s="130">
        <v>257686</v>
      </c>
      <c r="L59" s="130">
        <v>443821.12</v>
      </c>
      <c r="M59" s="130"/>
      <c r="N59" s="131"/>
    </row>
    <row r="60" spans="1:14" ht="38.25" x14ac:dyDescent="0.2">
      <c r="A60" s="4"/>
      <c r="B60" s="82" t="s">
        <v>268</v>
      </c>
      <c r="C60" s="193">
        <v>550906.77</v>
      </c>
      <c r="D60" s="194"/>
      <c r="E60" s="194">
        <v>491906.77</v>
      </c>
      <c r="F60" s="194"/>
      <c r="G60" s="197">
        <v>59000</v>
      </c>
      <c r="H60" s="4"/>
      <c r="I60" s="82" t="s">
        <v>268</v>
      </c>
      <c r="J60" s="196">
        <v>591316.77</v>
      </c>
      <c r="K60" s="130"/>
      <c r="L60" s="130">
        <v>491906.77</v>
      </c>
      <c r="M60" s="130"/>
      <c r="N60" s="131">
        <v>99410</v>
      </c>
    </row>
    <row r="61" spans="1:14" x14ac:dyDescent="0.2">
      <c r="A61" s="4"/>
      <c r="B61" s="63" t="s">
        <v>269</v>
      </c>
      <c r="C61" s="193">
        <v>234458.6</v>
      </c>
      <c r="D61" s="194"/>
      <c r="E61" s="194">
        <v>234458.6</v>
      </c>
      <c r="F61" s="194"/>
      <c r="G61" s="197"/>
      <c r="H61" s="4"/>
      <c r="I61" s="63" t="s">
        <v>269</v>
      </c>
      <c r="J61" s="196">
        <v>234458.6</v>
      </c>
      <c r="K61" s="130"/>
      <c r="L61" s="130">
        <v>234458.6</v>
      </c>
      <c r="M61" s="130"/>
      <c r="N61" s="131"/>
    </row>
    <row r="62" spans="1:14" ht="25.5" x14ac:dyDescent="0.2">
      <c r="A62" s="4"/>
      <c r="B62" s="82" t="s">
        <v>270</v>
      </c>
      <c r="C62" s="193">
        <v>117229.3</v>
      </c>
      <c r="D62" s="194"/>
      <c r="E62" s="194">
        <v>117229.3</v>
      </c>
      <c r="F62" s="194"/>
      <c r="G62" s="197"/>
      <c r="H62" s="4"/>
      <c r="I62" s="82" t="s">
        <v>270</v>
      </c>
      <c r="J62" s="196">
        <v>117229.3</v>
      </c>
      <c r="K62" s="130"/>
      <c r="L62" s="130">
        <v>117229.3</v>
      </c>
      <c r="M62" s="130"/>
      <c r="N62" s="131"/>
    </row>
    <row r="63" spans="1:14" x14ac:dyDescent="0.2">
      <c r="A63" s="4"/>
      <c r="B63" s="82" t="s">
        <v>271</v>
      </c>
      <c r="C63" s="193">
        <v>117229.3</v>
      </c>
      <c r="D63" s="194"/>
      <c r="E63" s="194">
        <v>117229.3</v>
      </c>
      <c r="F63" s="194"/>
      <c r="G63" s="197"/>
      <c r="H63" s="4"/>
      <c r="I63" s="82" t="s">
        <v>271</v>
      </c>
      <c r="J63" s="196">
        <v>117229.3</v>
      </c>
      <c r="K63" s="130"/>
      <c r="L63" s="130">
        <v>117229.3</v>
      </c>
      <c r="M63" s="130"/>
      <c r="N63" s="131"/>
    </row>
    <row r="64" spans="1:14" x14ac:dyDescent="0.2">
      <c r="A64" s="4"/>
      <c r="B64" s="63" t="s">
        <v>272</v>
      </c>
      <c r="C64" s="193">
        <v>720696.63</v>
      </c>
      <c r="D64" s="194"/>
      <c r="E64" s="194">
        <v>720696.63</v>
      </c>
      <c r="F64" s="194"/>
      <c r="G64" s="197"/>
      <c r="H64" s="4"/>
      <c r="I64" s="63" t="s">
        <v>272</v>
      </c>
      <c r="J64" s="196">
        <v>720696.63</v>
      </c>
      <c r="K64" s="130"/>
      <c r="L64" s="130">
        <v>720696.63</v>
      </c>
      <c r="M64" s="130"/>
      <c r="N64" s="131"/>
    </row>
    <row r="65" spans="1:23" ht="25.5" x14ac:dyDescent="0.2">
      <c r="A65" s="4"/>
      <c r="B65" s="82" t="s">
        <v>273</v>
      </c>
      <c r="C65" s="193">
        <v>720696.63</v>
      </c>
      <c r="D65" s="194"/>
      <c r="E65" s="194">
        <v>720696.63</v>
      </c>
      <c r="F65" s="194"/>
      <c r="G65" s="197"/>
      <c r="H65" s="4"/>
      <c r="I65" s="82" t="s">
        <v>273</v>
      </c>
      <c r="J65" s="196">
        <v>720696.63</v>
      </c>
      <c r="K65" s="130"/>
      <c r="L65" s="130">
        <v>720696.63</v>
      </c>
      <c r="M65" s="130"/>
      <c r="N65" s="131"/>
    </row>
    <row r="66" spans="1:23" x14ac:dyDescent="0.2">
      <c r="A66" s="4"/>
      <c r="B66" s="63" t="s">
        <v>274</v>
      </c>
      <c r="C66" s="193">
        <v>845918.90999999992</v>
      </c>
      <c r="D66" s="194"/>
      <c r="E66" s="194">
        <v>845918.90999999992</v>
      </c>
      <c r="F66" s="194"/>
      <c r="G66" s="197"/>
      <c r="H66" s="4"/>
      <c r="I66" s="63" t="s">
        <v>274</v>
      </c>
      <c r="J66" s="196">
        <v>845918.90999999992</v>
      </c>
      <c r="K66" s="130"/>
      <c r="L66" s="130">
        <v>845918.90999999992</v>
      </c>
      <c r="M66" s="130"/>
      <c r="N66" s="131"/>
    </row>
    <row r="67" spans="1:23" ht="25.5" x14ac:dyDescent="0.2">
      <c r="A67" s="4"/>
      <c r="B67" s="82" t="s">
        <v>275</v>
      </c>
      <c r="C67" s="193">
        <v>423625.61</v>
      </c>
      <c r="D67" s="194"/>
      <c r="E67" s="194">
        <v>423625.61</v>
      </c>
      <c r="F67" s="194"/>
      <c r="G67" s="197"/>
      <c r="H67" s="4"/>
      <c r="I67" s="82" t="s">
        <v>275</v>
      </c>
      <c r="J67" s="196">
        <v>423625.61</v>
      </c>
      <c r="K67" s="130"/>
      <c r="L67" s="130">
        <v>423625.61</v>
      </c>
      <c r="M67" s="130"/>
      <c r="N67" s="131"/>
    </row>
    <row r="68" spans="1:23" ht="25.5" x14ac:dyDescent="0.2">
      <c r="A68" s="4"/>
      <c r="B68" s="82" t="s">
        <v>276</v>
      </c>
      <c r="C68" s="193">
        <v>422293.3</v>
      </c>
      <c r="D68" s="194"/>
      <c r="E68" s="194">
        <v>422293.3</v>
      </c>
      <c r="F68" s="194"/>
      <c r="G68" s="197"/>
      <c r="H68" s="4"/>
      <c r="I68" s="82" t="s">
        <v>276</v>
      </c>
      <c r="J68" s="196">
        <v>422293.3</v>
      </c>
      <c r="K68" s="130"/>
      <c r="L68" s="130">
        <v>422293.3</v>
      </c>
      <c r="M68" s="130"/>
      <c r="N68" s="131"/>
    </row>
    <row r="69" spans="1:23" s="116" customFormat="1" ht="114.75" x14ac:dyDescent="0.2">
      <c r="B69" s="190" t="s">
        <v>277</v>
      </c>
      <c r="C69" s="193">
        <v>0</v>
      </c>
      <c r="D69" s="198"/>
      <c r="E69" s="198"/>
      <c r="F69" s="198"/>
      <c r="G69" s="199"/>
      <c r="H69" s="4"/>
      <c r="I69" s="190" t="s">
        <v>277</v>
      </c>
      <c r="J69" s="196">
        <v>0</v>
      </c>
      <c r="K69" s="130"/>
      <c r="L69" s="130"/>
      <c r="M69" s="130"/>
      <c r="N69" s="131"/>
      <c r="O69" s="108"/>
      <c r="P69" s="108"/>
      <c r="Q69" s="108"/>
      <c r="R69" s="108"/>
      <c r="S69" s="108"/>
      <c r="T69" s="108"/>
      <c r="U69" s="108"/>
      <c r="V69" s="108"/>
      <c r="W69" s="108"/>
    </row>
    <row r="70" spans="1:23" ht="51" x14ac:dyDescent="0.2">
      <c r="A70" s="4"/>
      <c r="B70" s="79" t="s">
        <v>278</v>
      </c>
      <c r="C70" s="193">
        <v>912817</v>
      </c>
      <c r="D70" s="194"/>
      <c r="E70" s="194"/>
      <c r="F70" s="193">
        <v>912817</v>
      </c>
      <c r="G70" s="197"/>
      <c r="H70" s="4"/>
      <c r="I70" s="79" t="s">
        <v>278</v>
      </c>
      <c r="J70" s="196">
        <v>1093340</v>
      </c>
      <c r="K70" s="130"/>
      <c r="L70" s="130"/>
      <c r="M70" s="130">
        <v>1093340</v>
      </c>
      <c r="N70" s="131"/>
      <c r="O70" s="116"/>
      <c r="P70" s="116"/>
      <c r="Q70" s="116"/>
      <c r="R70" s="116"/>
      <c r="S70" s="116"/>
      <c r="T70" s="116"/>
      <c r="U70" s="116"/>
      <c r="V70" s="116"/>
      <c r="W70" s="116"/>
    </row>
    <row r="71" spans="1:23" ht="51" x14ac:dyDescent="0.2">
      <c r="A71" s="4"/>
      <c r="B71" s="200" t="s">
        <v>279</v>
      </c>
      <c r="C71" s="193">
        <v>912817</v>
      </c>
      <c r="D71" s="194"/>
      <c r="E71" s="194"/>
      <c r="F71" s="193">
        <v>912817</v>
      </c>
      <c r="G71" s="197"/>
      <c r="H71" s="4"/>
      <c r="I71" s="200" t="s">
        <v>279</v>
      </c>
      <c r="J71" s="196">
        <v>1093340</v>
      </c>
      <c r="K71" s="130"/>
      <c r="L71" s="130"/>
      <c r="M71" s="130">
        <v>1093340</v>
      </c>
      <c r="N71" s="131"/>
    </row>
    <row r="72" spans="1:23" ht="63.75" x14ac:dyDescent="0.2">
      <c r="A72" s="4"/>
      <c r="B72" s="73" t="s">
        <v>280</v>
      </c>
      <c r="C72" s="193">
        <v>1918857</v>
      </c>
      <c r="D72" s="194"/>
      <c r="E72" s="194"/>
      <c r="F72" s="193">
        <v>1918857</v>
      </c>
      <c r="G72" s="197"/>
      <c r="H72" s="4"/>
      <c r="I72" s="73" t="s">
        <v>280</v>
      </c>
      <c r="J72" s="196">
        <v>3169497</v>
      </c>
      <c r="K72" s="130"/>
      <c r="L72" s="130"/>
      <c r="M72" s="130">
        <v>3169497</v>
      </c>
      <c r="N72" s="131"/>
    </row>
    <row r="73" spans="1:23" ht="25.5" x14ac:dyDescent="0.2">
      <c r="A73" s="4"/>
      <c r="B73" s="123" t="s">
        <v>281</v>
      </c>
      <c r="C73" s="193">
        <v>570996</v>
      </c>
      <c r="D73" s="194"/>
      <c r="E73" s="194"/>
      <c r="F73" s="193">
        <v>570996</v>
      </c>
      <c r="G73" s="197"/>
      <c r="H73" s="4"/>
      <c r="I73" s="123" t="s">
        <v>281</v>
      </c>
      <c r="J73" s="196">
        <v>1821636</v>
      </c>
      <c r="K73" s="130"/>
      <c r="L73" s="130"/>
      <c r="M73" s="130">
        <v>1821636</v>
      </c>
      <c r="N73" s="131"/>
    </row>
    <row r="74" spans="1:23" ht="51" x14ac:dyDescent="0.2">
      <c r="A74" s="4"/>
      <c r="B74" s="123" t="s">
        <v>282</v>
      </c>
      <c r="C74" s="193">
        <v>1347861</v>
      </c>
      <c r="D74" s="194"/>
      <c r="E74" s="194"/>
      <c r="F74" s="193">
        <v>1347861</v>
      </c>
      <c r="G74" s="197"/>
      <c r="H74" s="4"/>
      <c r="I74" s="123" t="s">
        <v>282</v>
      </c>
      <c r="J74" s="196">
        <v>1347861</v>
      </c>
      <c r="K74" s="130"/>
      <c r="L74" s="130"/>
      <c r="M74" s="130">
        <v>1347861</v>
      </c>
      <c r="N74" s="131"/>
    </row>
    <row r="75" spans="1:23" ht="51" x14ac:dyDescent="0.2">
      <c r="A75" s="4"/>
      <c r="B75" s="73" t="s">
        <v>283</v>
      </c>
      <c r="C75" s="193">
        <v>1413895</v>
      </c>
      <c r="D75" s="194"/>
      <c r="E75" s="194"/>
      <c r="F75" s="193">
        <v>1413895</v>
      </c>
      <c r="G75" s="197"/>
      <c r="H75" s="4"/>
      <c r="I75" s="73" t="s">
        <v>283</v>
      </c>
      <c r="J75" s="196">
        <v>1539499</v>
      </c>
      <c r="K75" s="130"/>
      <c r="L75" s="130"/>
      <c r="M75" s="130">
        <v>1539499</v>
      </c>
      <c r="N75" s="131"/>
    </row>
    <row r="76" spans="1:23" ht="38.25" x14ac:dyDescent="0.2">
      <c r="A76" s="4"/>
      <c r="B76" s="123" t="s">
        <v>284</v>
      </c>
      <c r="C76" s="193">
        <v>1413895</v>
      </c>
      <c r="D76" s="194"/>
      <c r="E76" s="194"/>
      <c r="F76" s="193">
        <v>1413895</v>
      </c>
      <c r="G76" s="197"/>
      <c r="H76" s="4"/>
      <c r="I76" s="123" t="s">
        <v>284</v>
      </c>
      <c r="J76" s="196">
        <v>1539499</v>
      </c>
      <c r="K76" s="130"/>
      <c r="L76" s="130"/>
      <c r="M76" s="130">
        <v>1539499</v>
      </c>
      <c r="N76" s="131"/>
    </row>
    <row r="77" spans="1:23" ht="38.25" x14ac:dyDescent="0.2">
      <c r="A77" s="4"/>
      <c r="B77" s="73" t="s">
        <v>285</v>
      </c>
      <c r="C77" s="193">
        <v>1507116</v>
      </c>
      <c r="D77" s="194"/>
      <c r="E77" s="194"/>
      <c r="F77" s="193">
        <v>1507116</v>
      </c>
      <c r="G77" s="197"/>
      <c r="H77" s="4"/>
      <c r="I77" s="73" t="s">
        <v>285</v>
      </c>
      <c r="J77" s="196">
        <v>2757736</v>
      </c>
      <c r="K77" s="130"/>
      <c r="L77" s="130"/>
      <c r="M77" s="130">
        <v>2757736</v>
      </c>
      <c r="N77" s="131"/>
    </row>
    <row r="78" spans="1:23" ht="38.25" x14ac:dyDescent="0.2">
      <c r="A78" s="4"/>
      <c r="B78" s="123" t="s">
        <v>286</v>
      </c>
      <c r="C78" s="193">
        <v>547689</v>
      </c>
      <c r="D78" s="194"/>
      <c r="E78" s="194"/>
      <c r="F78" s="193">
        <v>547689</v>
      </c>
      <c r="G78" s="197"/>
      <c r="H78" s="4"/>
      <c r="I78" s="123" t="s">
        <v>286</v>
      </c>
      <c r="J78" s="196">
        <v>1798309</v>
      </c>
      <c r="K78" s="130"/>
      <c r="L78" s="130"/>
      <c r="M78" s="130">
        <v>1798309</v>
      </c>
      <c r="N78" s="131"/>
    </row>
    <row r="79" spans="1:23" ht="38.25" x14ac:dyDescent="0.2">
      <c r="A79" s="4"/>
      <c r="B79" s="123" t="s">
        <v>287</v>
      </c>
      <c r="C79" s="193">
        <v>959427</v>
      </c>
      <c r="D79" s="194"/>
      <c r="E79" s="194"/>
      <c r="F79" s="193">
        <v>959427</v>
      </c>
      <c r="G79" s="197"/>
      <c r="H79" s="4"/>
      <c r="I79" s="123" t="s">
        <v>287</v>
      </c>
      <c r="J79" s="196">
        <v>959427</v>
      </c>
      <c r="K79" s="130"/>
      <c r="L79" s="130"/>
      <c r="M79" s="130">
        <v>959427</v>
      </c>
      <c r="N79" s="131"/>
    </row>
    <row r="80" spans="1:23" ht="51" x14ac:dyDescent="0.2">
      <c r="A80" s="4"/>
      <c r="B80" s="190" t="s">
        <v>288</v>
      </c>
      <c r="C80" s="193">
        <v>0</v>
      </c>
      <c r="D80" s="194"/>
      <c r="E80" s="194"/>
      <c r="F80" s="194"/>
      <c r="G80" s="197"/>
      <c r="H80" s="4"/>
      <c r="I80" s="190" t="s">
        <v>288</v>
      </c>
      <c r="J80" s="196">
        <v>0</v>
      </c>
      <c r="K80" s="130"/>
      <c r="L80" s="130"/>
      <c r="M80" s="130"/>
      <c r="N80" s="131"/>
    </row>
    <row r="81" spans="1:14" x14ac:dyDescent="0.2">
      <c r="A81" s="4"/>
      <c r="B81" s="63" t="s">
        <v>289</v>
      </c>
      <c r="C81" s="193">
        <v>892699.56</v>
      </c>
      <c r="D81" s="193">
        <v>327918</v>
      </c>
      <c r="E81" s="194">
        <v>564781.56000000006</v>
      </c>
      <c r="F81" s="194"/>
      <c r="G81" s="197"/>
      <c r="H81" s="4"/>
      <c r="I81" s="63" t="s">
        <v>289</v>
      </c>
      <c r="J81" s="196">
        <v>892699.56</v>
      </c>
      <c r="K81" s="130">
        <v>327918</v>
      </c>
      <c r="L81" s="130">
        <v>564781.56000000006</v>
      </c>
      <c r="M81" s="130"/>
      <c r="N81" s="131"/>
    </row>
    <row r="82" spans="1:14" ht="25.5" x14ac:dyDescent="0.2">
      <c r="A82" s="4"/>
      <c r="B82" s="82" t="s">
        <v>290</v>
      </c>
      <c r="C82" s="193">
        <v>892699.56</v>
      </c>
      <c r="D82" s="193">
        <v>327918</v>
      </c>
      <c r="E82" s="194">
        <v>564781.56000000006</v>
      </c>
      <c r="F82" s="194"/>
      <c r="G82" s="197"/>
      <c r="H82" s="4"/>
      <c r="I82" s="82" t="s">
        <v>290</v>
      </c>
      <c r="J82" s="196">
        <v>892699.56</v>
      </c>
      <c r="K82" s="130">
        <v>327918</v>
      </c>
      <c r="L82" s="130">
        <v>564781.56000000006</v>
      </c>
      <c r="M82" s="130"/>
      <c r="N82" s="131"/>
    </row>
    <row r="83" spans="1:14" x14ac:dyDescent="0.2">
      <c r="A83" s="4"/>
      <c r="B83" s="63" t="s">
        <v>291</v>
      </c>
      <c r="C83" s="193">
        <v>125222.28</v>
      </c>
      <c r="D83" s="194"/>
      <c r="E83" s="193">
        <v>125222.28</v>
      </c>
      <c r="F83" s="194"/>
      <c r="G83" s="197"/>
      <c r="H83" s="4"/>
      <c r="I83" s="63" t="s">
        <v>291</v>
      </c>
      <c r="J83" s="196">
        <v>125222.28</v>
      </c>
      <c r="K83" s="130"/>
      <c r="L83" s="130">
        <v>125222.28</v>
      </c>
      <c r="M83" s="130"/>
      <c r="N83" s="131"/>
    </row>
    <row r="84" spans="1:14" ht="25.5" x14ac:dyDescent="0.2">
      <c r="A84" s="4"/>
      <c r="B84" s="82" t="s">
        <v>292</v>
      </c>
      <c r="C84" s="193">
        <v>125222.28</v>
      </c>
      <c r="D84" s="194"/>
      <c r="E84" s="193">
        <v>125222.28</v>
      </c>
      <c r="F84" s="194"/>
      <c r="G84" s="197"/>
      <c r="H84" s="4"/>
      <c r="I84" s="82" t="s">
        <v>292</v>
      </c>
      <c r="J84" s="196">
        <v>125222.28</v>
      </c>
      <c r="K84" s="130"/>
      <c r="L84" s="130">
        <v>125222.28</v>
      </c>
      <c r="M84" s="130"/>
      <c r="N84" s="131"/>
    </row>
    <row r="85" spans="1:14" x14ac:dyDescent="0.2">
      <c r="A85" s="4"/>
      <c r="B85" s="63" t="s">
        <v>293</v>
      </c>
      <c r="C85" s="193">
        <v>1324163.1000000001</v>
      </c>
      <c r="D85" s="194"/>
      <c r="E85" s="193">
        <v>1324163.1000000001</v>
      </c>
      <c r="F85" s="194"/>
      <c r="G85" s="197"/>
      <c r="H85" s="4"/>
      <c r="I85" s="63" t="s">
        <v>293</v>
      </c>
      <c r="J85" s="196">
        <v>1324163.1000000001</v>
      </c>
      <c r="K85" s="130"/>
      <c r="L85" s="130">
        <v>1324163.1000000001</v>
      </c>
      <c r="M85" s="130"/>
      <c r="N85" s="131"/>
    </row>
    <row r="86" spans="1:14" x14ac:dyDescent="0.2">
      <c r="A86" s="4"/>
      <c r="B86" s="82" t="s">
        <v>294</v>
      </c>
      <c r="C86" s="193">
        <v>1043078.05</v>
      </c>
      <c r="D86" s="194"/>
      <c r="E86" s="193">
        <v>1043078.05</v>
      </c>
      <c r="F86" s="194"/>
      <c r="G86" s="197"/>
      <c r="H86" s="4"/>
      <c r="I86" s="82" t="s">
        <v>294</v>
      </c>
      <c r="J86" s="196">
        <v>1043078.05</v>
      </c>
      <c r="K86" s="130"/>
      <c r="L86" s="130">
        <v>1043078.05</v>
      </c>
      <c r="M86" s="130"/>
      <c r="N86" s="131"/>
    </row>
    <row r="87" spans="1:14" x14ac:dyDescent="0.2">
      <c r="A87" s="4"/>
      <c r="B87" s="82" t="s">
        <v>295</v>
      </c>
      <c r="C87" s="193">
        <v>281085.05</v>
      </c>
      <c r="D87" s="194"/>
      <c r="E87" s="193">
        <v>281085.05</v>
      </c>
      <c r="F87" s="194"/>
      <c r="G87" s="197"/>
      <c r="H87" s="4"/>
      <c r="I87" s="82" t="s">
        <v>295</v>
      </c>
      <c r="J87" s="196">
        <v>281085.05</v>
      </c>
      <c r="K87" s="130"/>
      <c r="L87" s="130">
        <v>281085.05</v>
      </c>
      <c r="M87" s="130"/>
      <c r="N87" s="131"/>
    </row>
    <row r="88" spans="1:14" ht="38.25" x14ac:dyDescent="0.2">
      <c r="A88" s="4"/>
      <c r="B88" s="190" t="s">
        <v>296</v>
      </c>
      <c r="C88" s="193">
        <v>0</v>
      </c>
      <c r="D88" s="194"/>
      <c r="E88" s="194"/>
      <c r="F88" s="194"/>
      <c r="G88" s="197"/>
      <c r="H88" s="4"/>
      <c r="I88" s="190" t="s">
        <v>296</v>
      </c>
      <c r="J88" s="196">
        <v>0</v>
      </c>
      <c r="K88" s="130"/>
      <c r="L88" s="130"/>
      <c r="M88" s="130"/>
      <c r="N88" s="131"/>
    </row>
    <row r="89" spans="1:14" ht="38.25" x14ac:dyDescent="0.2">
      <c r="A89" s="4"/>
      <c r="B89" s="63" t="s">
        <v>297</v>
      </c>
      <c r="C89" s="193">
        <v>2051519.55</v>
      </c>
      <c r="D89" s="194"/>
      <c r="E89" s="193">
        <v>2051519.55</v>
      </c>
      <c r="F89" s="194"/>
      <c r="G89" s="197"/>
      <c r="H89" s="4"/>
      <c r="I89" s="63" t="s">
        <v>297</v>
      </c>
      <c r="J89" s="196">
        <v>5619426</v>
      </c>
      <c r="K89" s="130">
        <v>316506</v>
      </c>
      <c r="L89" s="130">
        <v>5302920</v>
      </c>
      <c r="M89" s="130"/>
      <c r="N89" s="131"/>
    </row>
    <row r="90" spans="1:14" ht="38.25" x14ac:dyDescent="0.2">
      <c r="A90" s="4"/>
      <c r="B90" s="82" t="s">
        <v>298</v>
      </c>
      <c r="C90" s="193">
        <v>2051519.55</v>
      </c>
      <c r="D90" s="194"/>
      <c r="E90" s="193">
        <v>2051519.55</v>
      </c>
      <c r="F90" s="194"/>
      <c r="G90" s="197"/>
      <c r="H90" s="4"/>
      <c r="I90" s="82" t="s">
        <v>298</v>
      </c>
      <c r="J90" s="196">
        <v>5302919.55</v>
      </c>
      <c r="K90" s="130"/>
      <c r="L90" s="130">
        <v>5302919.55</v>
      </c>
      <c r="M90" s="130"/>
      <c r="N90" s="131"/>
    </row>
    <row r="91" spans="1:14" ht="38.25" x14ac:dyDescent="0.2">
      <c r="A91" s="4"/>
      <c r="B91" s="63" t="s">
        <v>299</v>
      </c>
      <c r="C91" s="193">
        <v>2291440.35</v>
      </c>
      <c r="D91" s="194"/>
      <c r="E91" s="194">
        <v>2150440.35</v>
      </c>
      <c r="F91" s="194"/>
      <c r="G91" s="197">
        <v>141000</v>
      </c>
      <c r="H91" s="4"/>
      <c r="I91" s="63" t="s">
        <v>299</v>
      </c>
      <c r="J91" s="196">
        <v>6186208.3500000006</v>
      </c>
      <c r="K91" s="130"/>
      <c r="L91" s="130">
        <v>5993971.3500000006</v>
      </c>
      <c r="M91" s="130"/>
      <c r="N91" s="131">
        <v>192237</v>
      </c>
    </row>
    <row r="92" spans="1:14" ht="25.5" x14ac:dyDescent="0.2">
      <c r="A92" s="4"/>
      <c r="B92" s="82" t="s">
        <v>300</v>
      </c>
      <c r="C92" s="193">
        <v>1354934.85</v>
      </c>
      <c r="D92" s="194"/>
      <c r="E92" s="193">
        <v>1213934.8500000001</v>
      </c>
      <c r="F92" s="194"/>
      <c r="G92" s="197">
        <v>141000</v>
      </c>
      <c r="H92" s="4"/>
      <c r="I92" s="82" t="s">
        <v>300</v>
      </c>
      <c r="J92" s="196">
        <v>3970176.85</v>
      </c>
      <c r="K92" s="130"/>
      <c r="L92" s="130">
        <v>3777939.85</v>
      </c>
      <c r="M92" s="130"/>
      <c r="N92" s="131">
        <v>192237</v>
      </c>
    </row>
    <row r="93" spans="1:14" ht="25.5" x14ac:dyDescent="0.2">
      <c r="A93" s="4"/>
      <c r="B93" s="82" t="s">
        <v>301</v>
      </c>
      <c r="C93" s="193">
        <v>482240.26</v>
      </c>
      <c r="D93" s="194"/>
      <c r="E93" s="193">
        <v>482240.26</v>
      </c>
      <c r="F93" s="194"/>
      <c r="G93" s="197"/>
      <c r="H93" s="4"/>
      <c r="I93" s="82" t="s">
        <v>301</v>
      </c>
      <c r="J93" s="196">
        <v>1738240.26</v>
      </c>
      <c r="K93" s="130"/>
      <c r="L93" s="130">
        <v>1738240.26</v>
      </c>
      <c r="M93" s="130"/>
      <c r="N93" s="131"/>
    </row>
    <row r="94" spans="1:14" ht="25.5" x14ac:dyDescent="0.2">
      <c r="A94" s="4"/>
      <c r="B94" s="82" t="s">
        <v>302</v>
      </c>
      <c r="C94" s="193">
        <v>454265.24</v>
      </c>
      <c r="D94" s="194"/>
      <c r="E94" s="193">
        <v>454265.24</v>
      </c>
      <c r="F94" s="194"/>
      <c r="G94" s="197"/>
      <c r="H94" s="4"/>
      <c r="I94" s="82" t="s">
        <v>302</v>
      </c>
      <c r="J94" s="196">
        <v>477791.24</v>
      </c>
      <c r="K94" s="130"/>
      <c r="L94" s="130">
        <v>477791.24</v>
      </c>
      <c r="M94" s="130"/>
      <c r="N94" s="131"/>
    </row>
    <row r="95" spans="1:14" ht="25.5" x14ac:dyDescent="0.2">
      <c r="A95" s="4"/>
      <c r="B95" s="63" t="s">
        <v>303</v>
      </c>
      <c r="C95" s="193">
        <v>454265.24</v>
      </c>
      <c r="D95" s="194"/>
      <c r="E95" s="193">
        <v>454265.24</v>
      </c>
      <c r="F95" s="194"/>
      <c r="G95" s="197"/>
      <c r="H95" s="4"/>
      <c r="I95" s="63" t="s">
        <v>303</v>
      </c>
      <c r="J95" s="196">
        <v>1016265.24</v>
      </c>
      <c r="K95" s="130"/>
      <c r="L95" s="130">
        <v>1016265.24</v>
      </c>
      <c r="M95" s="130"/>
      <c r="N95" s="131"/>
    </row>
    <row r="96" spans="1:14" ht="25.5" x14ac:dyDescent="0.2">
      <c r="A96" s="4"/>
      <c r="B96" s="82" t="s">
        <v>304</v>
      </c>
      <c r="C96" s="193">
        <v>454265.24</v>
      </c>
      <c r="D96" s="194"/>
      <c r="E96" s="193">
        <v>454265.24</v>
      </c>
      <c r="F96" s="194"/>
      <c r="G96" s="197"/>
      <c r="H96" s="4"/>
      <c r="I96" s="82" t="s">
        <v>304</v>
      </c>
      <c r="J96" s="196">
        <v>1016265.24</v>
      </c>
      <c r="K96" s="130"/>
      <c r="L96" s="130">
        <v>1016265.24</v>
      </c>
      <c r="M96" s="130"/>
      <c r="N96" s="131"/>
    </row>
    <row r="97" spans="1:14" ht="25.5" x14ac:dyDescent="0.2">
      <c r="A97" s="4"/>
      <c r="B97" s="63" t="s">
        <v>305</v>
      </c>
      <c r="C97" s="193">
        <v>971141.19</v>
      </c>
      <c r="D97" s="194"/>
      <c r="E97" s="193">
        <v>971141.19</v>
      </c>
      <c r="F97" s="194"/>
      <c r="G97" s="197"/>
      <c r="H97" s="4"/>
      <c r="I97" s="63" t="s">
        <v>305</v>
      </c>
      <c r="J97" s="196">
        <v>2002551</v>
      </c>
      <c r="K97" s="130"/>
      <c r="L97" s="130">
        <v>2002551</v>
      </c>
      <c r="M97" s="130"/>
      <c r="N97" s="131"/>
    </row>
    <row r="98" spans="1:14" x14ac:dyDescent="0.2">
      <c r="A98" s="4"/>
      <c r="B98" s="82" t="s">
        <v>306</v>
      </c>
      <c r="C98" s="193">
        <v>971141.19</v>
      </c>
      <c r="D98" s="194"/>
      <c r="E98" s="193">
        <v>971141.19</v>
      </c>
      <c r="F98" s="194"/>
      <c r="G98" s="197"/>
      <c r="H98" s="4"/>
      <c r="I98" s="82" t="s">
        <v>306</v>
      </c>
      <c r="J98" s="196">
        <v>2002551</v>
      </c>
      <c r="K98" s="130"/>
      <c r="L98" s="130">
        <v>2002551</v>
      </c>
      <c r="M98" s="130"/>
      <c r="N98" s="131"/>
    </row>
    <row r="99" spans="1:14" ht="25.5" x14ac:dyDescent="0.2">
      <c r="A99" s="4"/>
      <c r="B99" s="63" t="s">
        <v>436</v>
      </c>
      <c r="C99" s="193">
        <v>1441392.4</v>
      </c>
      <c r="D99" s="194"/>
      <c r="E99" s="193">
        <v>1441392.4</v>
      </c>
      <c r="F99" s="194"/>
      <c r="G99" s="197"/>
      <c r="H99" s="4"/>
      <c r="I99" s="63" t="s">
        <v>436</v>
      </c>
      <c r="J99" s="196">
        <v>1769005</v>
      </c>
      <c r="K99" s="130"/>
      <c r="L99" s="130">
        <v>1769005</v>
      </c>
      <c r="M99" s="130"/>
      <c r="N99" s="131"/>
    </row>
    <row r="100" spans="1:14" x14ac:dyDescent="0.2">
      <c r="A100" s="4"/>
      <c r="B100" s="82" t="s">
        <v>437</v>
      </c>
      <c r="C100" s="193">
        <v>1441392.4</v>
      </c>
      <c r="D100" s="194"/>
      <c r="E100" s="193">
        <v>1441392.4</v>
      </c>
      <c r="F100" s="194"/>
      <c r="G100" s="197"/>
      <c r="H100" s="4"/>
      <c r="I100" s="82" t="s">
        <v>437</v>
      </c>
      <c r="J100" s="196">
        <v>1769005</v>
      </c>
      <c r="K100" s="130"/>
      <c r="L100" s="130">
        <v>1769005</v>
      </c>
      <c r="M100" s="130"/>
      <c r="N100" s="131"/>
    </row>
    <row r="101" spans="1:14" x14ac:dyDescent="0.2">
      <c r="A101" s="4"/>
      <c r="B101" s="63" t="s">
        <v>307</v>
      </c>
      <c r="C101" s="193">
        <v>1158620.8799999999</v>
      </c>
      <c r="D101" s="194"/>
      <c r="E101" s="193">
        <v>1158620.8799999999</v>
      </c>
      <c r="F101" s="194"/>
      <c r="G101" s="197"/>
      <c r="H101" s="4"/>
      <c r="I101" s="63" t="s">
        <v>307</v>
      </c>
      <c r="J101" s="196">
        <v>2564205</v>
      </c>
      <c r="K101" s="130"/>
      <c r="L101" s="130">
        <v>2564205</v>
      </c>
      <c r="M101" s="130"/>
      <c r="N101" s="131"/>
    </row>
    <row r="102" spans="1:14" ht="25.5" x14ac:dyDescent="0.2">
      <c r="A102" s="4"/>
      <c r="B102" s="82" t="s">
        <v>308</v>
      </c>
      <c r="C102" s="193">
        <v>1158620.8799999999</v>
      </c>
      <c r="D102" s="194"/>
      <c r="E102" s="193">
        <v>1158620.8799999999</v>
      </c>
      <c r="F102" s="194"/>
      <c r="G102" s="197"/>
      <c r="H102" s="4"/>
      <c r="I102" s="82" t="s">
        <v>308</v>
      </c>
      <c r="J102" s="196">
        <v>2564205</v>
      </c>
      <c r="K102" s="130"/>
      <c r="L102" s="130">
        <v>2564205</v>
      </c>
      <c r="M102" s="130"/>
      <c r="N102" s="131"/>
    </row>
    <row r="103" spans="1:14" x14ac:dyDescent="0.2">
      <c r="A103" s="4"/>
      <c r="B103" s="63" t="s">
        <v>309</v>
      </c>
      <c r="C103" s="193">
        <v>1331384.3</v>
      </c>
      <c r="D103" s="194"/>
      <c r="E103" s="193">
        <v>1331384.3</v>
      </c>
      <c r="F103" s="194"/>
      <c r="G103" s="197"/>
      <c r="H103" s="4"/>
      <c r="I103" s="63" t="s">
        <v>309</v>
      </c>
      <c r="J103" s="196">
        <v>1332045</v>
      </c>
      <c r="K103" s="130"/>
      <c r="L103" s="130">
        <v>1332044</v>
      </c>
      <c r="M103" s="130"/>
      <c r="N103" s="131"/>
    </row>
    <row r="104" spans="1:14" x14ac:dyDescent="0.2">
      <c r="A104" s="4"/>
      <c r="B104" s="82" t="s">
        <v>310</v>
      </c>
      <c r="C104" s="193">
        <v>1331384.3</v>
      </c>
      <c r="D104" s="194"/>
      <c r="E104" s="193">
        <v>1331384.3</v>
      </c>
      <c r="F104" s="194"/>
      <c r="G104" s="197"/>
      <c r="H104" s="4"/>
      <c r="I104" s="82" t="s">
        <v>310</v>
      </c>
      <c r="J104" s="196">
        <v>1332044.3</v>
      </c>
      <c r="K104" s="130"/>
      <c r="L104" s="130">
        <v>1332044.3</v>
      </c>
      <c r="M104" s="130"/>
      <c r="N104" s="131"/>
    </row>
    <row r="105" spans="1:14" x14ac:dyDescent="0.2">
      <c r="A105" s="4" t="s">
        <v>105</v>
      </c>
      <c r="B105" s="201" t="s">
        <v>140</v>
      </c>
      <c r="C105" s="202">
        <f t="shared" ref="C105:F105" si="5">C53+C57+C61+C64+C66+C70+C72+C75+C77+C81+C83+C85+C89+C91+C95+C97+C99+C101+C103</f>
        <v>22561518.039999999</v>
      </c>
      <c r="D105" s="202">
        <f t="shared" si="5"/>
        <v>585604</v>
      </c>
      <c r="E105" s="202">
        <f t="shared" si="5"/>
        <v>15296860.040000003</v>
      </c>
      <c r="F105" s="202">
        <f t="shared" si="5"/>
        <v>6479054</v>
      </c>
      <c r="G105" s="203">
        <f>G53+G57+G61+G64+G66+G70+G72+G75+G77+G81+G83+G85+G89+G91+G95+G97+G99+G101+G103</f>
        <v>200000</v>
      </c>
      <c r="H105" s="4" t="s">
        <v>69</v>
      </c>
      <c r="I105" s="201" t="s">
        <v>140</v>
      </c>
      <c r="J105" s="202">
        <f>J53+J57+J61+J64+J66+J70+J72+J75+J77+J81+J83+J85+J89+J91+J95+J97+J99+J101+J103</f>
        <v>36199256.719999999</v>
      </c>
      <c r="K105" s="202">
        <f t="shared" ref="K105:N105" si="6">K53+K57+K61+K64+K66+K70+K72+K75+K77+K81+K83+K85+K89+K91+K95+K97+K99+K101+K103</f>
        <v>902110</v>
      </c>
      <c r="L105" s="202">
        <f t="shared" si="6"/>
        <v>25719057.719999999</v>
      </c>
      <c r="M105" s="202">
        <f t="shared" si="6"/>
        <v>9286441</v>
      </c>
      <c r="N105" s="203">
        <f t="shared" si="6"/>
        <v>291647</v>
      </c>
    </row>
    <row r="106" spans="1:14" x14ac:dyDescent="0.2">
      <c r="A106" s="4"/>
      <c r="B106" s="201"/>
      <c r="C106" s="204"/>
      <c r="D106" s="205"/>
      <c r="E106" s="205"/>
      <c r="F106" s="205"/>
      <c r="G106" s="206"/>
      <c r="H106" s="4"/>
      <c r="I106" s="201"/>
      <c r="J106" s="204"/>
      <c r="K106" s="205"/>
      <c r="L106" s="205"/>
      <c r="M106" s="205"/>
      <c r="N106" s="206"/>
    </row>
    <row r="107" spans="1:14" ht="38.25" x14ac:dyDescent="0.2">
      <c r="A107" s="4" t="s">
        <v>183</v>
      </c>
      <c r="B107" s="123" t="s">
        <v>132</v>
      </c>
      <c r="C107" s="204" t="s">
        <v>14</v>
      </c>
      <c r="D107" s="205"/>
      <c r="E107" s="205"/>
      <c r="F107" s="205"/>
      <c r="G107" s="206"/>
      <c r="H107" s="4" t="s">
        <v>189</v>
      </c>
      <c r="I107" s="123" t="s">
        <v>132</v>
      </c>
      <c r="J107" s="204" t="s">
        <v>14</v>
      </c>
      <c r="K107" s="205"/>
      <c r="L107" s="205"/>
      <c r="M107" s="205"/>
      <c r="N107" s="206"/>
    </row>
    <row r="108" spans="1:14" x14ac:dyDescent="0.2">
      <c r="A108" s="4"/>
      <c r="B108" s="201"/>
      <c r="C108" s="207"/>
      <c r="D108" s="185"/>
      <c r="E108" s="185"/>
      <c r="F108" s="185"/>
      <c r="G108" s="186"/>
      <c r="H108" s="4"/>
      <c r="I108" s="201"/>
      <c r="J108" s="207"/>
      <c r="K108" s="185"/>
      <c r="L108" s="185"/>
      <c r="M108" s="185"/>
      <c r="N108" s="186"/>
    </row>
    <row r="109" spans="1:14" ht="25.5" x14ac:dyDescent="0.2">
      <c r="A109" s="4" t="s">
        <v>106</v>
      </c>
      <c r="B109" s="189" t="s">
        <v>45</v>
      </c>
      <c r="C109" s="143" t="s">
        <v>34</v>
      </c>
      <c r="D109" s="208"/>
      <c r="E109" s="208"/>
      <c r="F109" s="208"/>
      <c r="G109" s="209"/>
      <c r="H109" s="4" t="s">
        <v>70</v>
      </c>
      <c r="I109" s="189" t="s">
        <v>45</v>
      </c>
      <c r="J109" s="143" t="s">
        <v>34</v>
      </c>
      <c r="K109" s="208"/>
      <c r="L109" s="208"/>
      <c r="M109" s="208"/>
      <c r="N109" s="209"/>
    </row>
    <row r="110" spans="1:14" x14ac:dyDescent="0.2">
      <c r="A110" s="4"/>
      <c r="B110" s="63" t="s">
        <v>7</v>
      </c>
      <c r="C110" s="210">
        <f>SUM(D110:G110)</f>
        <v>0</v>
      </c>
      <c r="D110" s="145">
        <v>0</v>
      </c>
      <c r="E110" s="145">
        <v>0</v>
      </c>
      <c r="F110" s="145">
        <v>0</v>
      </c>
      <c r="G110" s="150">
        <v>0</v>
      </c>
      <c r="H110" s="4"/>
      <c r="I110" s="63" t="s">
        <v>7</v>
      </c>
      <c r="J110" s="210">
        <f t="shared" ref="J110:J112" si="7">SUM(K110:N110)</f>
        <v>0</v>
      </c>
      <c r="K110" s="145">
        <v>0</v>
      </c>
      <c r="L110" s="145">
        <v>0</v>
      </c>
      <c r="M110" s="145">
        <v>0</v>
      </c>
      <c r="N110" s="150">
        <v>0</v>
      </c>
    </row>
    <row r="111" spans="1:14" x14ac:dyDescent="0.2">
      <c r="A111" s="4"/>
      <c r="B111" s="63" t="s">
        <v>8</v>
      </c>
      <c r="C111" s="210">
        <f t="shared" ref="C111:C112" si="8">SUM(D111:G111)</f>
        <v>0</v>
      </c>
      <c r="D111" s="145">
        <v>0</v>
      </c>
      <c r="E111" s="145">
        <v>0</v>
      </c>
      <c r="F111" s="145">
        <v>0</v>
      </c>
      <c r="G111" s="150">
        <v>0</v>
      </c>
      <c r="H111" s="4"/>
      <c r="I111" s="63" t="s">
        <v>8</v>
      </c>
      <c r="J111" s="210">
        <f t="shared" si="7"/>
        <v>0</v>
      </c>
      <c r="K111" s="145">
        <v>0</v>
      </c>
      <c r="L111" s="145">
        <v>0</v>
      </c>
      <c r="M111" s="145">
        <v>0</v>
      </c>
      <c r="N111" s="150">
        <v>0</v>
      </c>
    </row>
    <row r="112" spans="1:14" ht="13.5" thickBot="1" x14ac:dyDescent="0.25">
      <c r="A112" s="4" t="s">
        <v>107</v>
      </c>
      <c r="B112" s="211" t="s">
        <v>130</v>
      </c>
      <c r="C112" s="212">
        <f t="shared" si="8"/>
        <v>0</v>
      </c>
      <c r="D112" s="153">
        <f>SUM(D110:D111)</f>
        <v>0</v>
      </c>
      <c r="E112" s="153">
        <f>SUM(E110:E111)</f>
        <v>0</v>
      </c>
      <c r="F112" s="153">
        <f>SUM(F110:F111)</f>
        <v>0</v>
      </c>
      <c r="G112" s="173">
        <f>SUM(G110:G111)</f>
        <v>0</v>
      </c>
      <c r="H112" s="4" t="s">
        <v>71</v>
      </c>
      <c r="I112" s="211" t="s">
        <v>192</v>
      </c>
      <c r="J112" s="212">
        <f t="shared" si="7"/>
        <v>0</v>
      </c>
      <c r="K112" s="153">
        <f>SUM(K110:K111)</f>
        <v>0</v>
      </c>
      <c r="L112" s="153">
        <f>SUM(L110:L111)</f>
        <v>0</v>
      </c>
      <c r="M112" s="153">
        <f>SUM(M110:M111)</f>
        <v>0</v>
      </c>
      <c r="N112" s="173">
        <f>SUM(N110:N111)</f>
        <v>0</v>
      </c>
    </row>
    <row r="113" spans="1:23" ht="13.5" thickBot="1" x14ac:dyDescent="0.25">
      <c r="A113" s="4"/>
      <c r="B113" s="4"/>
      <c r="C113" s="4"/>
      <c r="D113" s="4"/>
      <c r="E113" s="4"/>
      <c r="F113" s="4"/>
      <c r="G113" s="4"/>
      <c r="H113" s="4"/>
      <c r="I113" s="213"/>
      <c r="J113" s="157"/>
      <c r="K113" s="214"/>
      <c r="L113" s="214"/>
      <c r="M113" s="214"/>
      <c r="N113" s="214"/>
    </row>
    <row r="114" spans="1:23" x14ac:dyDescent="0.2">
      <c r="A114" s="118"/>
      <c r="B114" s="215" t="s">
        <v>153</v>
      </c>
      <c r="C114" s="161"/>
      <c r="D114" s="216"/>
      <c r="E114" s="216"/>
      <c r="F114" s="216"/>
      <c r="G114" s="217"/>
      <c r="H114" s="118"/>
      <c r="I114" s="215" t="s">
        <v>150</v>
      </c>
      <c r="J114" s="161"/>
      <c r="K114" s="216"/>
      <c r="L114" s="216"/>
      <c r="M114" s="216"/>
      <c r="N114" s="217"/>
    </row>
    <row r="115" spans="1:23" s="132" customFormat="1" ht="25.5" x14ac:dyDescent="0.2">
      <c r="A115" s="118"/>
      <c r="B115" s="218" t="s">
        <v>80</v>
      </c>
      <c r="C115" s="143" t="s">
        <v>34</v>
      </c>
      <c r="D115" s="323"/>
      <c r="E115" s="323"/>
      <c r="F115" s="323"/>
      <c r="G115" s="65"/>
      <c r="H115" s="118"/>
      <c r="I115" s="218" t="s">
        <v>80</v>
      </c>
      <c r="J115" s="143" t="s">
        <v>34</v>
      </c>
      <c r="K115" s="323"/>
      <c r="L115" s="323"/>
      <c r="M115" s="323"/>
      <c r="N115" s="65"/>
      <c r="O115" s="108"/>
      <c r="P115" s="108"/>
      <c r="Q115" s="108"/>
      <c r="R115" s="108"/>
      <c r="S115" s="108"/>
      <c r="T115" s="108"/>
      <c r="U115" s="108"/>
      <c r="V115" s="108"/>
      <c r="W115" s="108"/>
    </row>
    <row r="116" spans="1:23" x14ac:dyDescent="0.2">
      <c r="A116" s="118" t="s">
        <v>108</v>
      </c>
      <c r="B116" s="219" t="s">
        <v>127</v>
      </c>
      <c r="C116" s="124" t="str">
        <f t="shared" ref="C116:G118" si="9">C9</f>
        <v>N/A</v>
      </c>
      <c r="D116" s="180" t="str">
        <f t="shared" si="9"/>
        <v>State</v>
      </c>
      <c r="E116" s="180" t="str">
        <f t="shared" si="9"/>
        <v xml:space="preserve">Earmarked </v>
      </c>
      <c r="F116" s="180" t="str">
        <f t="shared" si="9"/>
        <v>Restricted</v>
      </c>
      <c r="G116" s="181" t="str">
        <f t="shared" si="9"/>
        <v>Federal</v>
      </c>
      <c r="H116" s="118" t="s">
        <v>72</v>
      </c>
      <c r="I116" s="219" t="str">
        <f>B116</f>
        <v>Source of Funds</v>
      </c>
      <c r="J116" s="169" t="str">
        <f t="shared" ref="J116:N118" si="10">J9</f>
        <v>N/A</v>
      </c>
      <c r="K116" s="180" t="str">
        <f t="shared" si="10"/>
        <v>State</v>
      </c>
      <c r="L116" s="180" t="str">
        <f t="shared" si="10"/>
        <v xml:space="preserve">Earmarked </v>
      </c>
      <c r="M116" s="180" t="str">
        <f t="shared" si="10"/>
        <v>Restricted</v>
      </c>
      <c r="N116" s="181" t="str">
        <f t="shared" si="10"/>
        <v>Federal</v>
      </c>
      <c r="O116" s="132"/>
      <c r="P116" s="132"/>
      <c r="Q116" s="132"/>
      <c r="R116" s="132"/>
      <c r="S116" s="132"/>
      <c r="T116" s="132"/>
      <c r="U116" s="132"/>
      <c r="V116" s="132"/>
      <c r="W116" s="132"/>
    </row>
    <row r="117" spans="1:23" x14ac:dyDescent="0.2">
      <c r="A117" s="4" t="s">
        <v>109</v>
      </c>
      <c r="B117" s="123" t="s">
        <v>29</v>
      </c>
      <c r="C117" s="124" t="str">
        <f t="shared" si="9"/>
        <v>N/A</v>
      </c>
      <c r="D117" s="180" t="str">
        <f t="shared" si="9"/>
        <v>Recurring</v>
      </c>
      <c r="E117" s="180" t="str">
        <f t="shared" si="9"/>
        <v>Recurring</v>
      </c>
      <c r="F117" s="180" t="str">
        <f t="shared" si="9"/>
        <v>Recurring</v>
      </c>
      <c r="G117" s="181" t="str">
        <f t="shared" si="9"/>
        <v>Recurring</v>
      </c>
      <c r="H117" s="4" t="s">
        <v>73</v>
      </c>
      <c r="I117" s="123" t="str">
        <f>B117</f>
        <v xml:space="preserve">Recurring or one-time? </v>
      </c>
      <c r="J117" s="169" t="str">
        <f t="shared" si="10"/>
        <v>N/A</v>
      </c>
      <c r="K117" s="180" t="str">
        <f t="shared" si="10"/>
        <v>Recurring</v>
      </c>
      <c r="L117" s="180" t="str">
        <f t="shared" si="10"/>
        <v>Recurring</v>
      </c>
      <c r="M117" s="180" t="str">
        <f t="shared" si="10"/>
        <v>Recurring</v>
      </c>
      <c r="N117" s="181" t="str">
        <f t="shared" si="10"/>
        <v>Recurring</v>
      </c>
    </row>
    <row r="118" spans="1:23" x14ac:dyDescent="0.2">
      <c r="A118" s="4" t="s">
        <v>110</v>
      </c>
      <c r="B118" s="123" t="s">
        <v>46</v>
      </c>
      <c r="C118" s="124" t="str">
        <f t="shared" si="9"/>
        <v>N/A</v>
      </c>
      <c r="D118" s="180" t="str">
        <f t="shared" si="9"/>
        <v>State</v>
      </c>
      <c r="E118" s="180" t="str">
        <f t="shared" si="9"/>
        <v>Other</v>
      </c>
      <c r="F118" s="180" t="str">
        <f t="shared" si="9"/>
        <v>Other</v>
      </c>
      <c r="G118" s="181" t="str">
        <f t="shared" si="9"/>
        <v>Federal</v>
      </c>
      <c r="H118" s="4" t="s">
        <v>74</v>
      </c>
      <c r="I118" s="123" t="str">
        <f>B118</f>
        <v>State, Federal, or Other?</v>
      </c>
      <c r="J118" s="169" t="str">
        <f t="shared" si="10"/>
        <v>N/A</v>
      </c>
      <c r="K118" s="180" t="str">
        <f t="shared" si="10"/>
        <v>State</v>
      </c>
      <c r="L118" s="180" t="str">
        <f t="shared" si="10"/>
        <v>Other</v>
      </c>
      <c r="M118" s="180" t="str">
        <f t="shared" si="10"/>
        <v>Other</v>
      </c>
      <c r="N118" s="181" t="str">
        <f t="shared" si="10"/>
        <v>Federal</v>
      </c>
    </row>
    <row r="119" spans="1:23" ht="242.25" x14ac:dyDescent="0.2">
      <c r="A119" s="118" t="s">
        <v>111</v>
      </c>
      <c r="B119" s="123" t="s">
        <v>42</v>
      </c>
      <c r="C119" s="124" t="str">
        <f>C30</f>
        <v>N/A</v>
      </c>
      <c r="D119" s="125" t="str">
        <f>D30</f>
        <v xml:space="preserve">II.A.2 Transmis &amp; Recep
II.D.2 Local &amp; Transparency
10% GF Carryforward
General Fund Allocations
X. Employee Benefits
Capital Needs
</v>
      </c>
      <c r="E119" s="125" t="str">
        <f>E30</f>
        <v xml:space="preserve">I. Administration
II.A.1 Engineering Admin
II.A.2 Transmis &amp; Recep
II.A.3 Communications
II.B.3 Higher Education
II.B.4 Agency Local Other
II.C Radio Content
II.D.1 National
II.D.2 Local &amp; Transparency
II.D.3 Regional Operations
II.E.1 Fundraising
II.E.2 Underwriting
II.E.3 Marketing
II.B.2 K-12 Education
X. Employee Benefits
Capital Needs
Capital Projects
</v>
      </c>
      <c r="F119" s="125" t="str">
        <f>F30</f>
        <v xml:space="preserve">I. Administration
II.A.1 Engineering Admin
II.A.2 Transmis &amp; Recep
II.B.1 Pre-K Education
II.B.3 Higher Education
II.B.4 Agency Local Other
II.B.5 Training and Assessment
II.C Radio Content
II.D.2 Local &amp; Transparency
II.B.2 K-12 Education
X. Employee Benefits
</v>
      </c>
      <c r="G119" s="128" t="str">
        <f>G30</f>
        <v>II.A.2 Transmis &amp; Recep
ZZ Community Education
X. Employee Benefits</v>
      </c>
      <c r="H119" s="118" t="s">
        <v>75</v>
      </c>
      <c r="I119" s="123" t="str">
        <f>B119</f>
        <v>State Funded Program Description in the General Appropriations Act</v>
      </c>
      <c r="J119" s="179" t="str">
        <f>J30</f>
        <v>N/A</v>
      </c>
      <c r="K119" s="125" t="str">
        <f>K30</f>
        <v xml:space="preserve">II.A.2 Transmis &amp; Recep
II.D.2 Local &amp; Transparency
General Fund Allocations
X. Employee Benefits
Capital Needs
</v>
      </c>
      <c r="L119" s="125" t="str">
        <f>L30</f>
        <v xml:space="preserve">I. Administration
II.A.1 Engineering Admin
II.A.2 Transmis &amp; Recep
II.A.3 Communications
II.B.3 Higher Education
II.B.4 Agency Local Other
II.C Radio Content
II.D.1 National
II.D.2 Local &amp; Transparency
II.D.3 Regional Operations
II.E.1 Fundraising
II.E.2 Underwriting
II.E.3 Marketing
II.B.2 K-12 Education
X. Employee Benefits
Capital Needs
IV. FCC Req Chnl Reassgn
Capital Projects
</v>
      </c>
      <c r="M119" s="125" t="str">
        <f>M30</f>
        <v>I. Administration
II.A.1 Engineering Admin
II.A.2 Transmis &amp; Recep
II.B.1 Pre-K Education
II.B.3 Higher Education
II.B.4 Agency Local Other
II.B.5 Training and Assessment
II.C Radio Content
II.D.2 Local &amp; Transparency
II.B.2 K-12 Education
X. Employee Benefits
IV. TCC HVAC Repl Yr One
IV. Tower Inspection/Rep
IV. Rutledge Move
IV. Studio Upgrade/Remote
IV. Master Control (Kids Edu)
IV. ATSC 3.0 Upgrades
IV. FCC Req Chnl Reassgn</v>
      </c>
      <c r="N119" s="128" t="str">
        <f>N30</f>
        <v>II.A.2 Transmis &amp; Recep
Community Education
X. Employee Benefits
IV. FCC Req Chnl Reassgn</v>
      </c>
    </row>
    <row r="120" spans="1:23" x14ac:dyDescent="0.2">
      <c r="A120" s="4" t="s">
        <v>112</v>
      </c>
      <c r="B120" s="123" t="str">
        <f t="shared" ref="B120:G120" si="11">B37</f>
        <v xml:space="preserve">Total allowed to spend by END of 2016-17  </v>
      </c>
      <c r="C120" s="148">
        <f t="shared" si="11"/>
        <v>22561518</v>
      </c>
      <c r="D120" s="130">
        <f t="shared" si="11"/>
        <v>585604</v>
      </c>
      <c r="E120" s="130">
        <f t="shared" si="11"/>
        <v>15296860</v>
      </c>
      <c r="F120" s="130">
        <f t="shared" si="11"/>
        <v>6479054</v>
      </c>
      <c r="G120" s="131">
        <f t="shared" si="11"/>
        <v>200000</v>
      </c>
      <c r="H120" s="4" t="s">
        <v>76</v>
      </c>
      <c r="I120" s="123" t="str">
        <f t="shared" ref="I120:N120" si="12">I37</f>
        <v xml:space="preserve">Total allowed to spend by END of 2017-18  </v>
      </c>
      <c r="J120" s="148">
        <f t="shared" si="12"/>
        <v>36199257.089999996</v>
      </c>
      <c r="K120" s="130">
        <f t="shared" si="12"/>
        <v>902110.43</v>
      </c>
      <c r="L120" s="130">
        <f t="shared" si="12"/>
        <v>25719058.439999998</v>
      </c>
      <c r="M120" s="130">
        <f t="shared" si="12"/>
        <v>9286441</v>
      </c>
      <c r="N120" s="131">
        <f t="shared" si="12"/>
        <v>291647.21999999997</v>
      </c>
    </row>
    <row r="121" spans="1:23" ht="25.5" x14ac:dyDescent="0.2">
      <c r="A121" s="4" t="s">
        <v>113</v>
      </c>
      <c r="B121" s="123" t="s">
        <v>44</v>
      </c>
      <c r="C121" s="148">
        <f>C105</f>
        <v>22561518.039999999</v>
      </c>
      <c r="D121" s="130">
        <v>585604</v>
      </c>
      <c r="E121" s="130">
        <v>15296860</v>
      </c>
      <c r="F121" s="130">
        <v>6479054</v>
      </c>
      <c r="G121" s="131">
        <v>200000</v>
      </c>
      <c r="H121" s="4" t="s">
        <v>77</v>
      </c>
      <c r="I121" s="123" t="s">
        <v>81</v>
      </c>
      <c r="J121" s="148">
        <f>J105</f>
        <v>36199256.719999999</v>
      </c>
      <c r="K121" s="130">
        <v>902110</v>
      </c>
      <c r="L121" s="130">
        <v>25719058</v>
      </c>
      <c r="M121" s="130">
        <v>9286441</v>
      </c>
      <c r="N121" s="131">
        <v>291647</v>
      </c>
    </row>
    <row r="122" spans="1:23" s="102" customFormat="1" ht="25.5" x14ac:dyDescent="0.2">
      <c r="A122" s="4" t="s">
        <v>114</v>
      </c>
      <c r="B122" s="123" t="s">
        <v>133</v>
      </c>
      <c r="C122" s="148">
        <f>C112</f>
        <v>0</v>
      </c>
      <c r="D122" s="145">
        <f>D112</f>
        <v>0</v>
      </c>
      <c r="E122" s="145">
        <f>E112</f>
        <v>0</v>
      </c>
      <c r="F122" s="145">
        <f>F112</f>
        <v>0</v>
      </c>
      <c r="G122" s="150">
        <f>G112</f>
        <v>0</v>
      </c>
      <c r="H122" s="4" t="s">
        <v>78</v>
      </c>
      <c r="I122" s="123" t="s">
        <v>82</v>
      </c>
      <c r="J122" s="148">
        <f>J112</f>
        <v>0</v>
      </c>
      <c r="K122" s="130">
        <f>K112</f>
        <v>0</v>
      </c>
      <c r="L122" s="130">
        <f>L112</f>
        <v>0</v>
      </c>
      <c r="M122" s="130">
        <f>M112</f>
        <v>0</v>
      </c>
      <c r="N122" s="131">
        <f>N112</f>
        <v>0</v>
      </c>
      <c r="O122" s="108"/>
      <c r="P122" s="108"/>
      <c r="Q122" s="108"/>
      <c r="R122" s="108"/>
      <c r="S122" s="108"/>
      <c r="T122" s="108"/>
      <c r="U122" s="108"/>
      <c r="V122" s="108"/>
      <c r="W122" s="108"/>
    </row>
    <row r="123" spans="1:23" ht="26.25" thickBot="1" x14ac:dyDescent="0.25">
      <c r="A123" s="4" t="s">
        <v>115</v>
      </c>
      <c r="B123" s="172" t="s">
        <v>142</v>
      </c>
      <c r="C123" s="220">
        <f>C120-C121-C122</f>
        <v>-3.9999999105930328E-2</v>
      </c>
      <c r="D123" s="153">
        <f>D120-D121-D122</f>
        <v>0</v>
      </c>
      <c r="E123" s="153">
        <f>E120-E121-E122</f>
        <v>0</v>
      </c>
      <c r="F123" s="153">
        <f>F120-F121-F122</f>
        <v>0</v>
      </c>
      <c r="G123" s="173">
        <f>G120-G121-G122</f>
        <v>0</v>
      </c>
      <c r="H123" s="4" t="s">
        <v>79</v>
      </c>
      <c r="I123" s="172" t="s">
        <v>83</v>
      </c>
      <c r="J123" s="220">
        <f>J120-J121-J122</f>
        <v>0.36999999731779099</v>
      </c>
      <c r="K123" s="153">
        <f>K120-K121-K122</f>
        <v>0.43000000005122274</v>
      </c>
      <c r="L123" s="153">
        <f>L120-L121-L122</f>
        <v>0.43999999761581421</v>
      </c>
      <c r="M123" s="153">
        <f>M120-M121-M122</f>
        <v>0</v>
      </c>
      <c r="N123" s="173">
        <f>N120-N121-N122</f>
        <v>0.21999999997206032</v>
      </c>
      <c r="O123" s="102"/>
      <c r="P123" s="102"/>
      <c r="Q123" s="102"/>
      <c r="R123" s="102"/>
      <c r="S123" s="102"/>
      <c r="T123" s="102"/>
      <c r="U123" s="102"/>
      <c r="V123" s="102"/>
      <c r="W123" s="102"/>
    </row>
    <row r="124" spans="1:23" s="102" customFormat="1" x14ac:dyDescent="0.2">
      <c r="A124" s="4"/>
      <c r="B124" s="174"/>
      <c r="C124" s="157"/>
      <c r="D124" s="175"/>
      <c r="E124" s="175"/>
      <c r="F124" s="175"/>
      <c r="G124" s="175"/>
      <c r="H124" s="108"/>
      <c r="I124" s="108"/>
      <c r="J124" s="108"/>
      <c r="K124" s="108"/>
      <c r="L124" s="108"/>
      <c r="M124" s="108"/>
      <c r="N124" s="108"/>
      <c r="O124" s="108"/>
      <c r="P124" s="108"/>
      <c r="Q124" s="108"/>
      <c r="R124" s="108"/>
      <c r="S124" s="108"/>
      <c r="T124" s="108"/>
      <c r="U124" s="108"/>
      <c r="V124" s="108"/>
      <c r="W124" s="108"/>
    </row>
    <row r="125" spans="1:23" x14ac:dyDescent="0.2">
      <c r="H125" s="102"/>
      <c r="I125" s="102"/>
      <c r="J125" s="102"/>
      <c r="K125" s="102"/>
      <c r="L125" s="102"/>
      <c r="M125" s="102"/>
      <c r="N125" s="102"/>
      <c r="O125" s="102"/>
      <c r="P125" s="102"/>
      <c r="Q125" s="102"/>
      <c r="R125" s="102"/>
      <c r="S125" s="102"/>
      <c r="T125" s="102"/>
      <c r="U125" s="102"/>
      <c r="V125" s="102"/>
      <c r="W125" s="102"/>
    </row>
    <row r="126" spans="1:23" s="132" customFormat="1" x14ac:dyDescent="0.2">
      <c r="H126" s="108"/>
      <c r="I126" s="108"/>
      <c r="J126" s="108"/>
      <c r="K126" s="108"/>
      <c r="L126" s="108"/>
      <c r="M126" s="108"/>
      <c r="N126" s="108"/>
      <c r="O126" s="108"/>
      <c r="P126" s="108"/>
      <c r="Q126" s="108"/>
      <c r="R126" s="108"/>
      <c r="S126" s="108"/>
      <c r="T126" s="108"/>
      <c r="U126" s="108"/>
      <c r="V126" s="108"/>
      <c r="W126" s="108"/>
    </row>
    <row r="127" spans="1:23" x14ac:dyDescent="0.2">
      <c r="H127" s="132"/>
      <c r="I127" s="132"/>
      <c r="J127" s="132"/>
      <c r="K127" s="132"/>
      <c r="L127" s="132"/>
      <c r="M127" s="132"/>
      <c r="N127" s="132"/>
      <c r="O127" s="132"/>
      <c r="P127" s="132"/>
      <c r="Q127" s="132"/>
      <c r="R127" s="132"/>
      <c r="S127" s="132"/>
      <c r="T127" s="132"/>
      <c r="U127" s="132"/>
      <c r="V127" s="132"/>
      <c r="W127" s="132"/>
    </row>
    <row r="132" spans="8:23" s="132" customFormat="1" x14ac:dyDescent="0.2">
      <c r="H132" s="108"/>
      <c r="I132" s="108"/>
      <c r="J132" s="108"/>
      <c r="K132" s="108"/>
      <c r="L132" s="108"/>
      <c r="M132" s="108"/>
      <c r="N132" s="108"/>
      <c r="O132" s="108"/>
      <c r="P132" s="108"/>
      <c r="Q132" s="108"/>
      <c r="R132" s="108"/>
      <c r="S132" s="108"/>
      <c r="T132" s="108"/>
      <c r="U132" s="108"/>
      <c r="V132" s="108"/>
      <c r="W132" s="108"/>
    </row>
    <row r="133" spans="8:23" s="132" customFormat="1" x14ac:dyDescent="0.2"/>
    <row r="134" spans="8:23" s="132" customFormat="1" x14ac:dyDescent="0.2"/>
    <row r="135" spans="8:23" x14ac:dyDescent="0.2">
      <c r="H135" s="132"/>
      <c r="I135" s="132"/>
      <c r="J135" s="132"/>
      <c r="K135" s="132"/>
      <c r="L135" s="132"/>
      <c r="M135" s="132"/>
      <c r="N135" s="132"/>
      <c r="O135" s="132"/>
      <c r="P135" s="132"/>
      <c r="Q135" s="132"/>
      <c r="R135" s="132"/>
      <c r="S135" s="132"/>
      <c r="T135" s="132"/>
      <c r="U135" s="132"/>
      <c r="V135" s="132"/>
      <c r="W135" s="132"/>
    </row>
    <row r="137" spans="8:23" s="132" customFormat="1" x14ac:dyDescent="0.2">
      <c r="H137" s="108"/>
      <c r="I137" s="108"/>
      <c r="J137" s="108"/>
      <c r="K137" s="108"/>
      <c r="L137" s="108"/>
      <c r="M137" s="108"/>
      <c r="N137" s="108"/>
      <c r="O137" s="108"/>
      <c r="P137" s="108"/>
      <c r="Q137" s="108"/>
      <c r="R137" s="108"/>
      <c r="S137" s="108"/>
      <c r="T137" s="108"/>
      <c r="U137" s="108"/>
      <c r="V137" s="108"/>
      <c r="W137" s="108"/>
    </row>
    <row r="138" spans="8:23" s="132" customFormat="1" x14ac:dyDescent="0.2"/>
    <row r="139" spans="8:23" s="132" customFormat="1" x14ac:dyDescent="0.2"/>
    <row r="140" spans="8:23" s="132" customFormat="1" x14ac:dyDescent="0.2"/>
    <row r="141" spans="8:23" x14ac:dyDescent="0.2">
      <c r="H141" s="132"/>
      <c r="I141" s="132"/>
      <c r="J141" s="132"/>
      <c r="K141" s="132"/>
      <c r="L141" s="132"/>
      <c r="M141" s="132"/>
      <c r="N141" s="132"/>
      <c r="O141" s="132"/>
      <c r="P141" s="132"/>
      <c r="Q141" s="132"/>
      <c r="R141" s="132"/>
      <c r="S141" s="132"/>
      <c r="T141" s="132"/>
      <c r="U141" s="132"/>
      <c r="V141" s="132"/>
      <c r="W141" s="132"/>
    </row>
    <row r="174" spans="8:8" x14ac:dyDescent="0.2">
      <c r="H174" s="132"/>
    </row>
    <row r="236" spans="8:23" s="132" customFormat="1" x14ac:dyDescent="0.2">
      <c r="H236" s="108"/>
      <c r="I236" s="108"/>
      <c r="J236" s="108"/>
      <c r="K236" s="108"/>
      <c r="L236" s="108"/>
      <c r="M236" s="108"/>
      <c r="N236" s="108"/>
      <c r="O236" s="108"/>
      <c r="P236" s="108"/>
      <c r="Q236" s="108"/>
      <c r="R236" s="108"/>
      <c r="S236" s="108"/>
      <c r="T236" s="108"/>
      <c r="U236" s="108"/>
      <c r="V236" s="108"/>
      <c r="W236" s="108"/>
    </row>
    <row r="237" spans="8:23" x14ac:dyDescent="0.2">
      <c r="H237" s="132"/>
      <c r="I237" s="132"/>
      <c r="J237" s="132"/>
      <c r="K237" s="132"/>
      <c r="L237" s="132"/>
      <c r="M237" s="132"/>
      <c r="N237" s="132"/>
      <c r="O237" s="132"/>
      <c r="P237" s="132"/>
      <c r="Q237" s="132"/>
      <c r="R237" s="132"/>
      <c r="S237" s="132"/>
      <c r="T237" s="132"/>
      <c r="U237" s="132"/>
      <c r="V237" s="132"/>
      <c r="W237" s="132"/>
    </row>
    <row r="243" spans="1:23" s="102" customFormat="1" x14ac:dyDescent="0.2">
      <c r="H243" s="108"/>
      <c r="I243" s="108"/>
      <c r="J243" s="108"/>
      <c r="K243" s="108"/>
      <c r="L243" s="108"/>
      <c r="M243" s="108"/>
      <c r="N243" s="108"/>
      <c r="O243" s="108"/>
      <c r="P243" s="108"/>
      <c r="Q243" s="108"/>
      <c r="R243" s="108"/>
      <c r="S243" s="108"/>
      <c r="T243" s="108"/>
      <c r="U243" s="108"/>
      <c r="V243" s="108"/>
      <c r="W243" s="108"/>
    </row>
    <row r="244" spans="1:23" x14ac:dyDescent="0.2">
      <c r="H244" s="102"/>
      <c r="I244" s="102"/>
      <c r="J244" s="102"/>
      <c r="K244" s="102"/>
      <c r="L244" s="102"/>
      <c r="M244" s="102"/>
      <c r="N244" s="102"/>
      <c r="O244" s="102"/>
      <c r="P244" s="102"/>
      <c r="Q244" s="102"/>
      <c r="R244" s="102"/>
      <c r="S244" s="102"/>
      <c r="T244" s="102"/>
      <c r="U244" s="102"/>
      <c r="V244" s="102"/>
      <c r="W244" s="102"/>
    </row>
    <row r="245" spans="1:23" s="102" customFormat="1" x14ac:dyDescent="0.2">
      <c r="A245" s="4"/>
      <c r="B245" s="105"/>
      <c r="C245" s="157"/>
      <c r="D245" s="175"/>
      <c r="E245" s="175"/>
      <c r="F245" s="175"/>
      <c r="G245" s="175"/>
      <c r="H245" s="108"/>
      <c r="I245" s="108"/>
      <c r="J245" s="108"/>
      <c r="K245" s="108"/>
      <c r="L245" s="108"/>
      <c r="M245" s="108"/>
      <c r="N245" s="108"/>
      <c r="O245" s="108"/>
      <c r="P245" s="108"/>
      <c r="Q245" s="108"/>
      <c r="R245" s="108"/>
      <c r="S245" s="108"/>
      <c r="T245" s="108"/>
      <c r="U245" s="108"/>
      <c r="V245" s="108"/>
      <c r="W245" s="108"/>
    </row>
    <row r="246" spans="1:23" x14ac:dyDescent="0.2">
      <c r="H246" s="102"/>
      <c r="I246" s="102"/>
      <c r="J246" s="102"/>
      <c r="K246" s="102"/>
      <c r="L246" s="102"/>
      <c r="M246" s="102"/>
      <c r="N246" s="102"/>
      <c r="O246" s="102"/>
      <c r="P246" s="102"/>
      <c r="Q246" s="102"/>
      <c r="R246" s="102"/>
      <c r="S246" s="102"/>
      <c r="T246" s="102"/>
      <c r="U246" s="102"/>
      <c r="V246" s="102"/>
      <c r="W246" s="102"/>
    </row>
  </sheetData>
  <mergeCells count="5">
    <mergeCell ref="C1:D1"/>
    <mergeCell ref="C2:D2"/>
    <mergeCell ref="B7:G7"/>
    <mergeCell ref="I7:N7"/>
    <mergeCell ref="I5:N5"/>
  </mergeCells>
  <conditionalFormatting sqref="B70 X69:XFD69">
    <cfRule type="expression" dxfId="49" priority="1" stopIfTrue="1">
      <formula>$A69="O"</formula>
    </cfRule>
    <cfRule type="expression" dxfId="48" priority="2" stopIfTrue="1">
      <formula>$A69="S"</formula>
    </cfRule>
  </conditionalFormatting>
  <conditionalFormatting sqref="B53:B68 B81:B87 B89:B102 X69:XFD69">
    <cfRule type="expression" dxfId="47" priority="18">
      <formula>$A53="O"</formula>
    </cfRule>
    <cfRule type="expression" dxfId="46" priority="19">
      <formula>$A53="S"</formula>
    </cfRule>
    <cfRule type="expression" dxfId="45" priority="20">
      <formula>$A53="G"</formula>
    </cfRule>
  </conditionalFormatting>
  <conditionalFormatting sqref="B53:B68 B81:B87 B89:B102">
    <cfRule type="expression" dxfId="44" priority="16" stopIfTrue="1">
      <formula>$A53="O"</formula>
    </cfRule>
    <cfRule type="expression" dxfId="43" priority="17" stopIfTrue="1">
      <formula>$A53="S"</formula>
    </cfRule>
  </conditionalFormatting>
  <conditionalFormatting sqref="B103:B104">
    <cfRule type="expression" dxfId="42" priority="13">
      <formula>$A103="O"</formula>
    </cfRule>
    <cfRule type="expression" dxfId="41" priority="14">
      <formula>$A103="S"</formula>
    </cfRule>
    <cfRule type="expression" dxfId="40" priority="15">
      <formula>$A103="G"</formula>
    </cfRule>
  </conditionalFormatting>
  <conditionalFormatting sqref="B103:B104">
    <cfRule type="expression" dxfId="39" priority="11" stopIfTrue="1">
      <formula>$A103="O"</formula>
    </cfRule>
    <cfRule type="expression" dxfId="38" priority="12" stopIfTrue="1">
      <formula>$A103="S"</formula>
    </cfRule>
  </conditionalFormatting>
  <conditionalFormatting sqref="B71:B79 A69 D69:G69">
    <cfRule type="expression" dxfId="37" priority="8">
      <formula>$A69="O"</formula>
    </cfRule>
    <cfRule type="expression" dxfId="36" priority="9">
      <formula>$A69="S"</formula>
    </cfRule>
    <cfRule type="expression" dxfId="35" priority="10">
      <formula>$A69="G"</formula>
    </cfRule>
  </conditionalFormatting>
  <conditionalFormatting sqref="B71:B79 A69 D69:G69">
    <cfRule type="expression" dxfId="34" priority="6" stopIfTrue="1">
      <formula>$A69="O"</formula>
    </cfRule>
    <cfRule type="expression" dxfId="33" priority="7" stopIfTrue="1">
      <formula>$A69="S"</formula>
    </cfRule>
  </conditionalFormatting>
  <conditionalFormatting sqref="B70">
    <cfRule type="expression" dxfId="32" priority="3">
      <formula>$A70="O"</formula>
    </cfRule>
    <cfRule type="expression" dxfId="31" priority="4">
      <formula>$A70="S"</formula>
    </cfRule>
    <cfRule type="expression" dxfId="30" priority="5">
      <formula>$A70="G"</formula>
    </cfRule>
  </conditionalFormatting>
  <conditionalFormatting sqref="I53:I68 I81:I87 I89:I104 I70:I79">
    <cfRule type="expression" dxfId="29" priority="21" stopIfTrue="1">
      <formula>$H53="O"</formula>
    </cfRule>
    <cfRule type="expression" dxfId="28" priority="22" stopIfTrue="1">
      <formula>$H53="S"</formula>
    </cfRule>
  </conditionalFormatting>
  <conditionalFormatting sqref="I53:I68 I81:I87 I89:I104 I70:I79">
    <cfRule type="expression" dxfId="27" priority="23">
      <formula>$H53="O"</formula>
    </cfRule>
    <cfRule type="expression" dxfId="26" priority="24">
      <formula>$H53="S"</formula>
    </cfRule>
    <cfRule type="expression" dxfId="25" priority="25">
      <formula>$H53="G"</formula>
    </cfRule>
  </conditionalFormatting>
  <conditionalFormatting sqref="O70:W70">
    <cfRule type="expression" dxfId="24" priority="26">
      <formula>$A69="O"</formula>
    </cfRule>
    <cfRule type="expression" dxfId="23" priority="27">
      <formula>$A69="S"</formula>
    </cfRule>
    <cfRule type="expression" dxfId="22" priority="28">
      <formula>$A69="G"</formula>
    </cfRule>
  </conditionalFormatting>
  <conditionalFormatting sqref="O70:W70">
    <cfRule type="expression" dxfId="21" priority="29" stopIfTrue="1">
      <formula>$A69="O"</formula>
    </cfRule>
    <cfRule type="expression" dxfId="20" priority="30" stopIfTrue="1">
      <formula>$A69="S"</formula>
    </cfRule>
  </conditionalFormatting>
  <pageMargins left="0.7" right="0.7" top="0.75" bottom="0.75" header="0.3" footer="0.3"/>
  <pageSetup scale="43" fitToHeight="0" orientation="portrait" r:id="rId1"/>
  <headerFooter>
    <oddHeader>&amp;C&amp;"Arial,Bold"&amp;14&amp;EComprehensive Strategic Finances&amp;"Arial,Regular"&amp;10&amp;E
&amp;12(Study Step 1: Agency Legal Directives, Plan and Resources)</oddHeader>
  </headerFooter>
  <rowBreaks count="1" manualBreakCount="1">
    <brk id="124"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'[2]Drop Down Options'!#REF!</xm:f>
          </x14:formula1>
          <xm:sqref>D14:G14</xm:sqref>
        </x14:dataValidation>
        <x14:dataValidation type="list" allowBlank="1" showInputMessage="1" showErrorMessage="1">
          <x14:formula1>
            <xm:f>'[2]Drop Down Options'!#REF!</xm:f>
          </x14:formula1>
          <xm:sqref>D13:G13</xm:sqref>
        </x14:dataValidation>
        <x14:dataValidation type="list" allowBlank="1" showInputMessage="1" showErrorMessage="1">
          <x14:formula1>
            <xm:f>'[2]Drop Down Options'!#REF!</xm:f>
          </x14:formula1>
          <xm:sqref>D11:G11</xm:sqref>
        </x14:dataValidation>
        <x14:dataValidation type="list" allowBlank="1" showInputMessage="1" showErrorMessage="1">
          <x14:formula1>
            <xm:f>'[2]Drop Down Options'!#REF!</xm:f>
          </x14:formula1>
          <xm:sqref>D10:G10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showGridLines="0" zoomScaleNormal="100" workbookViewId="0">
      <selection activeCell="M19" sqref="M19:M20"/>
    </sheetView>
  </sheetViews>
  <sheetFormatPr defaultColWidth="9.140625" defaultRowHeight="12.75" outlineLevelCol="1" x14ac:dyDescent="0.2"/>
  <cols>
    <col min="1" max="1" width="20" style="6" customWidth="1"/>
    <col min="2" max="2" width="18.42578125" style="6" customWidth="1"/>
    <col min="3" max="3" width="16.7109375" style="6" customWidth="1"/>
    <col min="4" max="4" width="14.42578125" style="6" customWidth="1"/>
    <col min="5" max="5" width="9.42578125" style="6" customWidth="1"/>
    <col min="6" max="6" width="17.7109375" style="6" customWidth="1"/>
    <col min="7" max="7" width="15" style="6" customWidth="1"/>
    <col min="8" max="8" width="17.42578125" style="6" customWidth="1"/>
    <col min="9" max="9" width="16" style="6" customWidth="1"/>
    <col min="10" max="10" width="16.42578125" style="6" customWidth="1"/>
    <col min="11" max="11" width="17" style="6" customWidth="1"/>
    <col min="12" max="12" width="18" style="6" customWidth="1"/>
    <col min="13" max="13" width="50" style="6" hidden="1" customWidth="1" outlineLevel="1"/>
    <col min="14" max="14" width="31.42578125" style="6" customWidth="1" collapsed="1"/>
    <col min="15" max="15" width="23.7109375" style="6" customWidth="1"/>
    <col min="16" max="16" width="18.42578125" style="6" customWidth="1"/>
    <col min="17" max="17" width="16.7109375" style="6" customWidth="1"/>
    <col min="18" max="18" width="7.42578125" style="6" bestFit="1" customWidth="1"/>
    <col min="19" max="19" width="25.7109375" style="6" customWidth="1"/>
    <col min="20" max="16384" width="9.140625" style="6"/>
  </cols>
  <sheetData>
    <row r="1" spans="1:18" x14ac:dyDescent="0.2">
      <c r="A1" s="93" t="s">
        <v>0</v>
      </c>
      <c r="B1" s="340"/>
      <c r="C1" s="353"/>
      <c r="D1" s="340" t="s">
        <v>753</v>
      </c>
      <c r="E1" s="354"/>
    </row>
    <row r="2" spans="1:18" x14ac:dyDescent="0.2">
      <c r="A2" s="93" t="s">
        <v>1</v>
      </c>
      <c r="B2" s="355"/>
      <c r="C2" s="353"/>
      <c r="D2" s="94">
        <v>43305</v>
      </c>
      <c r="E2" s="95"/>
      <c r="F2" s="356"/>
      <c r="G2" s="356"/>
    </row>
    <row r="3" spans="1:18" x14ac:dyDescent="0.2">
      <c r="A3" s="3"/>
      <c r="B3" s="96"/>
      <c r="C3" s="39"/>
    </row>
    <row r="4" spans="1:18" ht="126.75" customHeight="1" x14ac:dyDescent="0.2">
      <c r="A4" s="352" t="s">
        <v>781</v>
      </c>
      <c r="B4" s="353"/>
      <c r="C4" s="353"/>
      <c r="D4" s="353"/>
      <c r="E4" s="353"/>
      <c r="F4" s="353"/>
      <c r="G4" s="353"/>
      <c r="H4" s="353"/>
      <c r="I4" s="353"/>
      <c r="J4" s="353"/>
      <c r="K4" s="354"/>
      <c r="P4" s="39"/>
      <c r="Q4" s="39"/>
      <c r="R4" s="39"/>
    </row>
    <row r="5" spans="1:18" x14ac:dyDescent="0.2">
      <c r="A5" s="39"/>
      <c r="B5" s="39"/>
      <c r="C5" s="39"/>
      <c r="D5" s="39"/>
      <c r="E5" s="39"/>
      <c r="F5" s="39"/>
      <c r="G5" s="39"/>
      <c r="H5" s="39"/>
      <c r="I5" s="39"/>
      <c r="J5" s="39"/>
      <c r="K5" s="39"/>
      <c r="M5" s="39"/>
      <c r="N5" s="39"/>
      <c r="O5" s="39"/>
      <c r="P5" s="39"/>
      <c r="Q5" s="39"/>
      <c r="R5" s="39"/>
    </row>
    <row r="6" spans="1:18" ht="63.75" x14ac:dyDescent="0.2">
      <c r="A6" s="282" t="s">
        <v>28</v>
      </c>
      <c r="B6" s="283" t="s">
        <v>6</v>
      </c>
      <c r="C6" s="284" t="s">
        <v>9</v>
      </c>
      <c r="D6" s="285" t="s">
        <v>22</v>
      </c>
      <c r="E6" s="285" t="s">
        <v>124</v>
      </c>
      <c r="F6" s="285" t="s">
        <v>424</v>
      </c>
      <c r="G6" s="285" t="s">
        <v>425</v>
      </c>
      <c r="H6" s="285" t="s">
        <v>426</v>
      </c>
      <c r="I6" s="285" t="s">
        <v>423</v>
      </c>
      <c r="J6" s="285" t="s">
        <v>427</v>
      </c>
      <c r="K6" s="285" t="s">
        <v>428</v>
      </c>
      <c r="L6" s="275" t="s">
        <v>155</v>
      </c>
      <c r="M6" s="97" t="s">
        <v>782</v>
      </c>
      <c r="N6" s="39"/>
      <c r="O6" s="39"/>
      <c r="P6" s="39"/>
      <c r="Q6" s="39"/>
      <c r="R6" s="39"/>
    </row>
    <row r="7" spans="1:18" x14ac:dyDescent="0.2">
      <c r="A7" s="349" t="s">
        <v>311</v>
      </c>
      <c r="B7" s="349" t="s">
        <v>2</v>
      </c>
      <c r="C7" s="349" t="s">
        <v>10</v>
      </c>
      <c r="D7" s="349" t="s">
        <v>356</v>
      </c>
      <c r="E7" s="67" t="s">
        <v>118</v>
      </c>
      <c r="F7" s="325" t="s">
        <v>429</v>
      </c>
      <c r="G7" s="325">
        <v>4254400</v>
      </c>
      <c r="H7" s="325">
        <v>4715250</v>
      </c>
      <c r="I7" s="325">
        <v>4792146</v>
      </c>
      <c r="J7" s="325">
        <v>4929805</v>
      </c>
      <c r="K7" s="325">
        <v>5188650</v>
      </c>
      <c r="L7" s="351" t="s">
        <v>198</v>
      </c>
      <c r="M7" s="347" t="s">
        <v>335</v>
      </c>
    </row>
    <row r="8" spans="1:18" x14ac:dyDescent="0.2">
      <c r="A8" s="350"/>
      <c r="B8" s="350"/>
      <c r="C8" s="350"/>
      <c r="D8" s="350"/>
      <c r="E8" s="67" t="s">
        <v>119</v>
      </c>
      <c r="F8" s="325">
        <v>4326555</v>
      </c>
      <c r="G8" s="325">
        <v>4369184</v>
      </c>
      <c r="H8" s="325">
        <v>4732146</v>
      </c>
      <c r="I8" s="325">
        <v>4920208</v>
      </c>
      <c r="J8" s="325">
        <v>5475868</v>
      </c>
      <c r="K8" s="325"/>
      <c r="L8" s="351"/>
      <c r="M8" s="348"/>
    </row>
    <row r="9" spans="1:18" x14ac:dyDescent="0.2">
      <c r="A9" s="349" t="s">
        <v>312</v>
      </c>
      <c r="B9" s="349" t="s">
        <v>2</v>
      </c>
      <c r="C9" s="349" t="s">
        <v>10</v>
      </c>
      <c r="D9" s="349" t="s">
        <v>356</v>
      </c>
      <c r="E9" s="67" t="s">
        <v>118</v>
      </c>
      <c r="F9" s="325" t="s">
        <v>429</v>
      </c>
      <c r="G9" s="325" t="s">
        <v>429</v>
      </c>
      <c r="H9" s="325">
        <v>6000</v>
      </c>
      <c r="I9" s="325">
        <v>6000</v>
      </c>
      <c r="J9" s="325">
        <v>6500</v>
      </c>
      <c r="K9" s="325">
        <v>6000</v>
      </c>
      <c r="L9" s="351" t="s">
        <v>198</v>
      </c>
      <c r="M9" s="347" t="s">
        <v>336</v>
      </c>
    </row>
    <row r="10" spans="1:18" x14ac:dyDescent="0.2">
      <c r="A10" s="350"/>
      <c r="B10" s="350"/>
      <c r="C10" s="350"/>
      <c r="D10" s="350"/>
      <c r="E10" s="67" t="s">
        <v>119</v>
      </c>
      <c r="F10" s="325">
        <v>5798</v>
      </c>
      <c r="G10" s="325">
        <v>5842</v>
      </c>
      <c r="H10" s="325">
        <v>8404</v>
      </c>
      <c r="I10" s="325">
        <v>6305</v>
      </c>
      <c r="J10" s="325">
        <v>5327</v>
      </c>
      <c r="K10" s="325"/>
      <c r="L10" s="351"/>
      <c r="M10" s="348"/>
    </row>
    <row r="11" spans="1:18" s="37" customFormat="1" x14ac:dyDescent="0.2">
      <c r="A11" s="349" t="s">
        <v>474</v>
      </c>
      <c r="B11" s="349" t="s">
        <v>2</v>
      </c>
      <c r="C11" s="349" t="s">
        <v>238</v>
      </c>
      <c r="D11" s="349" t="s">
        <v>356</v>
      </c>
      <c r="E11" s="67" t="s">
        <v>118</v>
      </c>
      <c r="F11" s="325" t="s">
        <v>429</v>
      </c>
      <c r="G11" s="325">
        <v>550</v>
      </c>
      <c r="H11" s="325">
        <v>485</v>
      </c>
      <c r="I11" s="325">
        <v>485</v>
      </c>
      <c r="J11" s="325">
        <v>273.18</v>
      </c>
      <c r="K11" s="325" t="s">
        <v>429</v>
      </c>
      <c r="L11" s="357" t="s">
        <v>198</v>
      </c>
      <c r="M11" s="349" t="s">
        <v>337</v>
      </c>
    </row>
    <row r="12" spans="1:18" s="37" customFormat="1" x14ac:dyDescent="0.2">
      <c r="A12" s="350"/>
      <c r="B12" s="350"/>
      <c r="C12" s="350"/>
      <c r="D12" s="350"/>
      <c r="E12" s="67" t="s">
        <v>119</v>
      </c>
      <c r="F12" s="325">
        <v>502</v>
      </c>
      <c r="G12" s="325">
        <v>467</v>
      </c>
      <c r="H12" s="325">
        <v>485</v>
      </c>
      <c r="I12" s="325">
        <v>273.18</v>
      </c>
      <c r="J12" s="325">
        <v>302</v>
      </c>
      <c r="K12" s="325"/>
      <c r="L12" s="357"/>
      <c r="M12" s="350"/>
    </row>
    <row r="13" spans="1:18" x14ac:dyDescent="0.2">
      <c r="A13" s="349" t="s">
        <v>313</v>
      </c>
      <c r="B13" s="349" t="s">
        <v>2</v>
      </c>
      <c r="C13" s="349" t="s">
        <v>10</v>
      </c>
      <c r="D13" s="349" t="s">
        <v>356</v>
      </c>
      <c r="E13" s="67" t="s">
        <v>118</v>
      </c>
      <c r="F13" s="325" t="s">
        <v>429</v>
      </c>
      <c r="G13" s="325">
        <v>0.05</v>
      </c>
      <c r="H13" s="325">
        <v>0.05</v>
      </c>
      <c r="I13" s="325">
        <v>0.05</v>
      </c>
      <c r="J13" s="325">
        <v>0.05</v>
      </c>
      <c r="K13" s="325">
        <v>0.09</v>
      </c>
      <c r="L13" s="351" t="s">
        <v>198</v>
      </c>
      <c r="M13" s="347" t="s">
        <v>338</v>
      </c>
    </row>
    <row r="14" spans="1:18" x14ac:dyDescent="0.2">
      <c r="A14" s="350"/>
      <c r="B14" s="350"/>
      <c r="C14" s="350"/>
      <c r="D14" s="350"/>
      <c r="E14" s="67" t="s">
        <v>119</v>
      </c>
      <c r="F14" s="325">
        <v>0.08</v>
      </c>
      <c r="G14" s="325">
        <v>0.05</v>
      </c>
      <c r="H14" s="325">
        <v>0.05</v>
      </c>
      <c r="I14" s="325">
        <v>0.09</v>
      </c>
      <c r="J14" s="325">
        <v>5.2999999999999999E-2</v>
      </c>
      <c r="K14" s="325"/>
      <c r="L14" s="351"/>
      <c r="M14" s="348"/>
    </row>
    <row r="15" spans="1:18" x14ac:dyDescent="0.2">
      <c r="A15" s="349" t="s">
        <v>314</v>
      </c>
      <c r="B15" s="349" t="s">
        <v>2</v>
      </c>
      <c r="C15" s="349" t="s">
        <v>10</v>
      </c>
      <c r="D15" s="349" t="s">
        <v>356</v>
      </c>
      <c r="E15" s="67" t="s">
        <v>118</v>
      </c>
      <c r="F15" s="325" t="s">
        <v>429</v>
      </c>
      <c r="G15" s="325" t="s">
        <v>429</v>
      </c>
      <c r="H15" s="325">
        <v>80000</v>
      </c>
      <c r="I15" s="325">
        <v>80000</v>
      </c>
      <c r="J15" s="325">
        <v>95000</v>
      </c>
      <c r="K15" s="325">
        <v>90000</v>
      </c>
      <c r="L15" s="351" t="s">
        <v>198</v>
      </c>
      <c r="M15" s="347" t="s">
        <v>339</v>
      </c>
    </row>
    <row r="16" spans="1:18" x14ac:dyDescent="0.2">
      <c r="A16" s="350"/>
      <c r="B16" s="350"/>
      <c r="C16" s="350"/>
      <c r="D16" s="350"/>
      <c r="E16" s="67" t="s">
        <v>119</v>
      </c>
      <c r="F16" s="325" t="s">
        <v>429</v>
      </c>
      <c r="G16" s="325">
        <v>0</v>
      </c>
      <c r="H16" s="325">
        <v>78992</v>
      </c>
      <c r="I16" s="325">
        <v>92884</v>
      </c>
      <c r="J16" s="325">
        <v>86340</v>
      </c>
      <c r="K16" s="325"/>
      <c r="L16" s="351"/>
      <c r="M16" s="348"/>
    </row>
    <row r="17" spans="1:13" s="37" customFormat="1" x14ac:dyDescent="0.2">
      <c r="A17" s="349" t="s">
        <v>315</v>
      </c>
      <c r="B17" s="349" t="s">
        <v>2</v>
      </c>
      <c r="C17" s="349" t="s">
        <v>238</v>
      </c>
      <c r="D17" s="349" t="s">
        <v>356</v>
      </c>
      <c r="E17" s="67" t="s">
        <v>118</v>
      </c>
      <c r="F17" s="325" t="s">
        <v>429</v>
      </c>
      <c r="G17" s="325" t="s">
        <v>429</v>
      </c>
      <c r="H17" s="325" t="s">
        <v>429</v>
      </c>
      <c r="I17" s="325">
        <v>250</v>
      </c>
      <c r="J17" s="325">
        <v>280</v>
      </c>
      <c r="K17" s="325" t="s">
        <v>429</v>
      </c>
      <c r="L17" s="357" t="s">
        <v>198</v>
      </c>
      <c r="M17" s="349" t="s">
        <v>340</v>
      </c>
    </row>
    <row r="18" spans="1:13" s="37" customFormat="1" x14ac:dyDescent="0.2">
      <c r="A18" s="350"/>
      <c r="B18" s="350"/>
      <c r="C18" s="350"/>
      <c r="D18" s="350"/>
      <c r="E18" s="67" t="s">
        <v>119</v>
      </c>
      <c r="F18" s="325" t="s">
        <v>429</v>
      </c>
      <c r="G18" s="325" t="s">
        <v>429</v>
      </c>
      <c r="H18" s="325" t="s">
        <v>429</v>
      </c>
      <c r="I18" s="325">
        <v>273</v>
      </c>
      <c r="J18" s="325">
        <v>253</v>
      </c>
      <c r="K18" s="325"/>
      <c r="L18" s="357"/>
      <c r="M18" s="350"/>
    </row>
    <row r="19" spans="1:13" ht="12.75" customHeight="1" x14ac:dyDescent="0.2">
      <c r="A19" s="98" t="s">
        <v>316</v>
      </c>
      <c r="B19" s="349" t="s">
        <v>4</v>
      </c>
      <c r="C19" s="349" t="s">
        <v>10</v>
      </c>
      <c r="D19" s="349" t="s">
        <v>356</v>
      </c>
      <c r="E19" s="67" t="s">
        <v>118</v>
      </c>
      <c r="F19" s="325" t="s">
        <v>429</v>
      </c>
      <c r="G19" s="325" t="s">
        <v>429</v>
      </c>
      <c r="H19" s="325">
        <v>1434000</v>
      </c>
      <c r="I19" s="325">
        <v>1434000</v>
      </c>
      <c r="J19" s="325">
        <v>900000</v>
      </c>
      <c r="K19" s="325">
        <v>900000</v>
      </c>
      <c r="L19" s="351" t="s">
        <v>198</v>
      </c>
      <c r="M19" s="347" t="s">
        <v>341</v>
      </c>
    </row>
    <row r="20" spans="1:13" x14ac:dyDescent="0.2">
      <c r="A20" s="99"/>
      <c r="B20" s="350"/>
      <c r="C20" s="350"/>
      <c r="D20" s="350"/>
      <c r="E20" s="67" t="s">
        <v>119</v>
      </c>
      <c r="F20" s="325" t="s">
        <v>429</v>
      </c>
      <c r="G20" s="325">
        <v>0</v>
      </c>
      <c r="H20" s="325">
        <v>1392724</v>
      </c>
      <c r="I20" s="325">
        <v>1104562</v>
      </c>
      <c r="J20" s="325">
        <v>797362</v>
      </c>
      <c r="K20" s="325"/>
      <c r="L20" s="351"/>
      <c r="M20" s="348"/>
    </row>
    <row r="21" spans="1:13" s="37" customFormat="1" ht="12.75" customHeight="1" x14ac:dyDescent="0.2">
      <c r="A21" s="98" t="s">
        <v>317</v>
      </c>
      <c r="B21" s="349" t="s">
        <v>4</v>
      </c>
      <c r="C21" s="349" t="s">
        <v>238</v>
      </c>
      <c r="D21" s="349" t="s">
        <v>356</v>
      </c>
      <c r="E21" s="67" t="s">
        <v>118</v>
      </c>
      <c r="F21" s="325" t="s">
        <v>429</v>
      </c>
      <c r="G21" s="325">
        <v>486</v>
      </c>
      <c r="H21" s="325">
        <v>492</v>
      </c>
      <c r="I21" s="325">
        <v>478</v>
      </c>
      <c r="J21" s="325">
        <v>401</v>
      </c>
      <c r="K21" s="325">
        <v>415</v>
      </c>
      <c r="L21" s="357" t="s">
        <v>198</v>
      </c>
      <c r="M21" s="349" t="s">
        <v>342</v>
      </c>
    </row>
    <row r="22" spans="1:13" s="37" customFormat="1" x14ac:dyDescent="0.2">
      <c r="A22" s="99"/>
      <c r="B22" s="350"/>
      <c r="C22" s="350"/>
      <c r="D22" s="350"/>
      <c r="E22" s="67" t="s">
        <v>119</v>
      </c>
      <c r="F22" s="325">
        <v>483</v>
      </c>
      <c r="G22" s="325">
        <v>486</v>
      </c>
      <c r="H22" s="325">
        <v>478</v>
      </c>
      <c r="I22" s="325">
        <v>401</v>
      </c>
      <c r="J22" s="325">
        <v>412</v>
      </c>
      <c r="K22" s="325"/>
      <c r="L22" s="357"/>
      <c r="M22" s="350"/>
    </row>
    <row r="23" spans="1:13" ht="12.75" customHeight="1" x14ac:dyDescent="0.2">
      <c r="A23" s="98" t="s">
        <v>318</v>
      </c>
      <c r="B23" s="349" t="s">
        <v>4</v>
      </c>
      <c r="C23" s="349" t="s">
        <v>10</v>
      </c>
      <c r="D23" s="349" t="s">
        <v>356</v>
      </c>
      <c r="E23" s="67" t="s">
        <v>118</v>
      </c>
      <c r="F23" s="325" t="s">
        <v>429</v>
      </c>
      <c r="G23" s="325">
        <v>1022</v>
      </c>
      <c r="H23" s="325">
        <v>1094</v>
      </c>
      <c r="I23" s="325">
        <v>1094</v>
      </c>
      <c r="J23" s="325">
        <v>1322</v>
      </c>
      <c r="K23" s="325">
        <v>1306</v>
      </c>
      <c r="L23" s="351" t="s">
        <v>198</v>
      </c>
      <c r="M23" s="347" t="s">
        <v>342</v>
      </c>
    </row>
    <row r="24" spans="1:13" x14ac:dyDescent="0.2">
      <c r="A24" s="99"/>
      <c r="B24" s="350"/>
      <c r="C24" s="350"/>
      <c r="D24" s="350"/>
      <c r="E24" s="67" t="s">
        <v>119</v>
      </c>
      <c r="F24" s="325">
        <v>980</v>
      </c>
      <c r="G24" s="325">
        <v>1012</v>
      </c>
      <c r="H24" s="325">
        <v>1094</v>
      </c>
      <c r="I24" s="325">
        <v>1322</v>
      </c>
      <c r="J24" s="325">
        <v>1306</v>
      </c>
      <c r="K24" s="325"/>
      <c r="L24" s="351"/>
      <c r="M24" s="348"/>
    </row>
    <row r="25" spans="1:13" x14ac:dyDescent="0.2">
      <c r="A25" s="98" t="s">
        <v>319</v>
      </c>
      <c r="B25" s="349" t="s">
        <v>4</v>
      </c>
      <c r="C25" s="349" t="s">
        <v>10</v>
      </c>
      <c r="D25" s="349" t="s">
        <v>356</v>
      </c>
      <c r="E25" s="67" t="s">
        <v>118</v>
      </c>
      <c r="F25" s="325" t="s">
        <v>429</v>
      </c>
      <c r="G25" s="325">
        <v>4420</v>
      </c>
      <c r="H25" s="325">
        <v>4420</v>
      </c>
      <c r="I25" s="325">
        <v>4420</v>
      </c>
      <c r="J25" s="325">
        <v>4300</v>
      </c>
      <c r="K25" s="325">
        <v>10650</v>
      </c>
      <c r="L25" s="351" t="s">
        <v>198</v>
      </c>
      <c r="M25" s="347" t="s">
        <v>343</v>
      </c>
    </row>
    <row r="26" spans="1:13" x14ac:dyDescent="0.2">
      <c r="A26" s="99"/>
      <c r="B26" s="350"/>
      <c r="C26" s="350"/>
      <c r="D26" s="350"/>
      <c r="E26" s="67" t="s">
        <v>119</v>
      </c>
      <c r="F26" s="325">
        <v>4342</v>
      </c>
      <c r="G26" s="325">
        <v>4420</v>
      </c>
      <c r="H26" s="325">
        <v>4135</v>
      </c>
      <c r="I26" s="325">
        <v>4420</v>
      </c>
      <c r="J26" s="325">
        <v>4564</v>
      </c>
      <c r="K26" s="325"/>
      <c r="L26" s="351"/>
      <c r="M26" s="348"/>
    </row>
    <row r="27" spans="1:13" ht="12.75" customHeight="1" x14ac:dyDescent="0.2">
      <c r="A27" s="98" t="s">
        <v>320</v>
      </c>
      <c r="B27" s="349" t="s">
        <v>2</v>
      </c>
      <c r="C27" s="349" t="s">
        <v>10</v>
      </c>
      <c r="D27" s="349" t="s">
        <v>435</v>
      </c>
      <c r="E27" s="67" t="s">
        <v>118</v>
      </c>
      <c r="F27" s="325" t="s">
        <v>429</v>
      </c>
      <c r="G27" s="325">
        <v>465000</v>
      </c>
      <c r="H27" s="325">
        <v>450000</v>
      </c>
      <c r="I27" s="325">
        <v>443200</v>
      </c>
      <c r="J27" s="325">
        <v>450000</v>
      </c>
      <c r="K27" s="325">
        <v>500000</v>
      </c>
      <c r="L27" s="351" t="s">
        <v>198</v>
      </c>
      <c r="M27" s="347" t="s">
        <v>344</v>
      </c>
    </row>
    <row r="28" spans="1:13" x14ac:dyDescent="0.2">
      <c r="A28" s="99"/>
      <c r="B28" s="350"/>
      <c r="C28" s="350"/>
      <c r="D28" s="350"/>
      <c r="E28" s="67" t="s">
        <v>119</v>
      </c>
      <c r="F28" s="325">
        <v>429131</v>
      </c>
      <c r="G28" s="325">
        <v>464305</v>
      </c>
      <c r="H28" s="325">
        <v>443200</v>
      </c>
      <c r="I28" s="325">
        <v>485410</v>
      </c>
      <c r="J28" s="325">
        <v>485234</v>
      </c>
      <c r="K28" s="325"/>
      <c r="L28" s="351"/>
      <c r="M28" s="348"/>
    </row>
    <row r="29" spans="1:13" x14ac:dyDescent="0.2">
      <c r="A29" s="98" t="s">
        <v>321</v>
      </c>
      <c r="B29" s="349" t="s">
        <v>2</v>
      </c>
      <c r="C29" s="349" t="s">
        <v>10</v>
      </c>
      <c r="D29" s="349" t="s">
        <v>435</v>
      </c>
      <c r="E29" s="67" t="s">
        <v>118</v>
      </c>
      <c r="F29" s="325" t="s">
        <v>429</v>
      </c>
      <c r="G29" s="325">
        <v>350000</v>
      </c>
      <c r="H29" s="325">
        <v>335900</v>
      </c>
      <c r="I29" s="325">
        <v>335900</v>
      </c>
      <c r="J29" s="325">
        <v>335900</v>
      </c>
      <c r="K29" s="325">
        <v>360000</v>
      </c>
      <c r="L29" s="351" t="s">
        <v>198</v>
      </c>
      <c r="M29" s="347" t="s">
        <v>345</v>
      </c>
    </row>
    <row r="30" spans="1:13" x14ac:dyDescent="0.2">
      <c r="A30" s="99"/>
      <c r="B30" s="350"/>
      <c r="C30" s="350"/>
      <c r="D30" s="350"/>
      <c r="E30" s="67" t="s">
        <v>119</v>
      </c>
      <c r="F30" s="325">
        <v>342000</v>
      </c>
      <c r="G30" s="325">
        <v>342700</v>
      </c>
      <c r="H30" s="325">
        <v>335900</v>
      </c>
      <c r="I30" s="325">
        <v>327300</v>
      </c>
      <c r="J30" s="325">
        <v>352100</v>
      </c>
      <c r="K30" s="325"/>
      <c r="L30" s="351"/>
      <c r="M30" s="348"/>
    </row>
    <row r="31" spans="1:13" s="37" customFormat="1" x14ac:dyDescent="0.2">
      <c r="A31" s="349" t="s">
        <v>322</v>
      </c>
      <c r="B31" s="349" t="s">
        <v>4</v>
      </c>
      <c r="C31" s="349" t="s">
        <v>10</v>
      </c>
      <c r="D31" s="349" t="s">
        <v>356</v>
      </c>
      <c r="E31" s="67" t="s">
        <v>118</v>
      </c>
      <c r="F31" s="325" t="s">
        <v>429</v>
      </c>
      <c r="G31" s="325" t="s">
        <v>429</v>
      </c>
      <c r="H31" s="326">
        <v>464221</v>
      </c>
      <c r="I31" s="325">
        <v>572887</v>
      </c>
      <c r="J31" s="325">
        <v>607775</v>
      </c>
      <c r="K31" s="325">
        <v>634000</v>
      </c>
      <c r="L31" s="357" t="s">
        <v>198</v>
      </c>
      <c r="M31" s="349" t="s">
        <v>346</v>
      </c>
    </row>
    <row r="32" spans="1:13" s="37" customFormat="1" x14ac:dyDescent="0.2">
      <c r="A32" s="350"/>
      <c r="B32" s="350"/>
      <c r="C32" s="350"/>
      <c r="D32" s="350"/>
      <c r="E32" s="67" t="s">
        <v>119</v>
      </c>
      <c r="F32" s="325">
        <v>418989</v>
      </c>
      <c r="G32" s="325">
        <v>450700</v>
      </c>
      <c r="H32" s="326">
        <v>556201</v>
      </c>
      <c r="I32" s="325">
        <v>793419</v>
      </c>
      <c r="J32" s="325">
        <v>633785</v>
      </c>
      <c r="K32" s="325"/>
      <c r="L32" s="357"/>
      <c r="M32" s="350"/>
    </row>
    <row r="33" spans="1:14" x14ac:dyDescent="0.2">
      <c r="A33" s="349" t="s">
        <v>323</v>
      </c>
      <c r="B33" s="349" t="s">
        <v>2</v>
      </c>
      <c r="C33" s="349" t="s">
        <v>10</v>
      </c>
      <c r="D33" s="349" t="s">
        <v>356</v>
      </c>
      <c r="E33" s="67" t="s">
        <v>118</v>
      </c>
      <c r="F33" s="325" t="s">
        <v>429</v>
      </c>
      <c r="G33" s="325">
        <v>1576993</v>
      </c>
      <c r="H33" s="325">
        <v>1240000</v>
      </c>
      <c r="I33" s="325">
        <v>1206171</v>
      </c>
      <c r="J33" s="325">
        <v>831328</v>
      </c>
      <c r="K33" s="325">
        <v>667334</v>
      </c>
      <c r="L33" s="351" t="s">
        <v>198</v>
      </c>
      <c r="M33" s="347" t="s">
        <v>347</v>
      </c>
    </row>
    <row r="34" spans="1:14" x14ac:dyDescent="0.2">
      <c r="A34" s="350"/>
      <c r="B34" s="350"/>
      <c r="C34" s="350"/>
      <c r="D34" s="350"/>
      <c r="E34" s="67" t="s">
        <v>119</v>
      </c>
      <c r="F34" s="325">
        <v>1211068</v>
      </c>
      <c r="G34" s="325">
        <v>1433363</v>
      </c>
      <c r="H34" s="325">
        <v>1206448</v>
      </c>
      <c r="I34" s="325">
        <v>755753</v>
      </c>
      <c r="J34" s="325">
        <v>643189</v>
      </c>
      <c r="K34" s="325"/>
      <c r="L34" s="351"/>
      <c r="M34" s="348"/>
    </row>
    <row r="35" spans="1:14" x14ac:dyDescent="0.2">
      <c r="A35" s="349" t="s">
        <v>324</v>
      </c>
      <c r="B35" s="349" t="s">
        <v>2</v>
      </c>
      <c r="C35" s="349" t="s">
        <v>10</v>
      </c>
      <c r="D35" s="349" t="s">
        <v>356</v>
      </c>
      <c r="E35" s="67" t="s">
        <v>118</v>
      </c>
      <c r="F35" s="325" t="s">
        <v>429</v>
      </c>
      <c r="G35" s="325">
        <v>936357</v>
      </c>
      <c r="H35" s="325">
        <v>735000</v>
      </c>
      <c r="I35" s="325">
        <v>714019</v>
      </c>
      <c r="J35" s="325">
        <v>420039</v>
      </c>
      <c r="K35" s="325">
        <v>365380</v>
      </c>
      <c r="L35" s="351" t="s">
        <v>198</v>
      </c>
      <c r="M35" s="347" t="s">
        <v>348</v>
      </c>
    </row>
    <row r="36" spans="1:14" x14ac:dyDescent="0.2">
      <c r="A36" s="350"/>
      <c r="B36" s="350"/>
      <c r="C36" s="350"/>
      <c r="D36" s="350"/>
      <c r="E36" s="67" t="s">
        <v>119</v>
      </c>
      <c r="F36" s="325">
        <v>657456</v>
      </c>
      <c r="G36" s="325">
        <v>851234</v>
      </c>
      <c r="H36" s="325">
        <v>714184</v>
      </c>
      <c r="I36" s="325">
        <v>381863</v>
      </c>
      <c r="J36" s="325">
        <v>354738</v>
      </c>
      <c r="K36" s="325"/>
      <c r="L36" s="351"/>
      <c r="M36" s="348"/>
    </row>
    <row r="37" spans="1:14" x14ac:dyDescent="0.2">
      <c r="A37" s="349" t="s">
        <v>325</v>
      </c>
      <c r="B37" s="349" t="s">
        <v>2</v>
      </c>
      <c r="C37" s="349" t="s">
        <v>10</v>
      </c>
      <c r="D37" s="349" t="s">
        <v>356</v>
      </c>
      <c r="E37" s="67" t="s">
        <v>118</v>
      </c>
      <c r="F37" s="325" t="s">
        <v>429</v>
      </c>
      <c r="G37" s="325">
        <v>2430203</v>
      </c>
      <c r="H37" s="325">
        <v>0</v>
      </c>
      <c r="I37" s="325">
        <v>2102994</v>
      </c>
      <c r="J37" s="325">
        <v>1435457</v>
      </c>
      <c r="K37" s="325">
        <v>1727154</v>
      </c>
      <c r="L37" s="351" t="s">
        <v>198</v>
      </c>
      <c r="M37" s="347" t="s">
        <v>349</v>
      </c>
    </row>
    <row r="38" spans="1:14" x14ac:dyDescent="0.2">
      <c r="A38" s="350"/>
      <c r="B38" s="350"/>
      <c r="C38" s="350"/>
      <c r="D38" s="350"/>
      <c r="E38" s="67" t="s">
        <v>119</v>
      </c>
      <c r="F38" s="325">
        <v>1973720</v>
      </c>
      <c r="G38" s="325">
        <v>2209275</v>
      </c>
      <c r="H38" s="325">
        <v>2105795</v>
      </c>
      <c r="I38" s="325">
        <v>1304961</v>
      </c>
      <c r="J38" s="325">
        <v>1676849</v>
      </c>
      <c r="K38" s="325"/>
      <c r="L38" s="351"/>
      <c r="M38" s="348"/>
    </row>
    <row r="39" spans="1:14" x14ac:dyDescent="0.2">
      <c r="A39" s="349" t="s">
        <v>326</v>
      </c>
      <c r="B39" s="349" t="s">
        <v>2</v>
      </c>
      <c r="C39" s="349" t="s">
        <v>10</v>
      </c>
      <c r="D39" s="349" t="s">
        <v>356</v>
      </c>
      <c r="E39" s="67" t="s">
        <v>118</v>
      </c>
      <c r="F39" s="325" t="s">
        <v>429</v>
      </c>
      <c r="G39" s="325" t="s">
        <v>429</v>
      </c>
      <c r="H39" s="325" t="s">
        <v>429</v>
      </c>
      <c r="I39" s="325" t="s">
        <v>429</v>
      </c>
      <c r="J39" s="325">
        <v>138000</v>
      </c>
      <c r="K39" s="325">
        <v>400000</v>
      </c>
      <c r="L39" s="351" t="s">
        <v>198</v>
      </c>
      <c r="M39" s="347" t="s">
        <v>347</v>
      </c>
    </row>
    <row r="40" spans="1:14" x14ac:dyDescent="0.2">
      <c r="A40" s="350"/>
      <c r="B40" s="350"/>
      <c r="C40" s="350"/>
      <c r="D40" s="350"/>
      <c r="E40" s="67" t="s">
        <v>119</v>
      </c>
      <c r="F40" s="325" t="s">
        <v>429</v>
      </c>
      <c r="G40" s="325" t="s">
        <v>429</v>
      </c>
      <c r="H40" s="325" t="s">
        <v>429</v>
      </c>
      <c r="I40" s="325">
        <v>137708</v>
      </c>
      <c r="J40" s="325">
        <v>397527</v>
      </c>
      <c r="K40" s="325"/>
      <c r="L40" s="351"/>
      <c r="M40" s="348"/>
    </row>
    <row r="41" spans="1:14" x14ac:dyDescent="0.2">
      <c r="A41" s="349" t="s">
        <v>327</v>
      </c>
      <c r="B41" s="349" t="s">
        <v>2</v>
      </c>
      <c r="C41" s="349" t="s">
        <v>10</v>
      </c>
      <c r="D41" s="349" t="s">
        <v>356</v>
      </c>
      <c r="E41" s="67" t="s">
        <v>118</v>
      </c>
      <c r="F41" s="325" t="s">
        <v>429</v>
      </c>
      <c r="G41" s="325" t="s">
        <v>429</v>
      </c>
      <c r="H41" s="325" t="s">
        <v>429</v>
      </c>
      <c r="I41" s="325" t="s">
        <v>429</v>
      </c>
      <c r="J41" s="325">
        <v>435000</v>
      </c>
      <c r="K41" s="325">
        <v>900000</v>
      </c>
      <c r="L41" s="351" t="s">
        <v>198</v>
      </c>
      <c r="M41" s="347" t="s">
        <v>349</v>
      </c>
    </row>
    <row r="42" spans="1:14" x14ac:dyDescent="0.2">
      <c r="A42" s="350"/>
      <c r="B42" s="350"/>
      <c r="C42" s="350"/>
      <c r="D42" s="350"/>
      <c r="E42" s="67" t="s">
        <v>119</v>
      </c>
      <c r="F42" s="325" t="s">
        <v>429</v>
      </c>
      <c r="G42" s="325" t="s">
        <v>429</v>
      </c>
      <c r="H42" s="325" t="s">
        <v>429</v>
      </c>
      <c r="I42" s="325">
        <v>433395</v>
      </c>
      <c r="J42" s="325">
        <v>869787</v>
      </c>
      <c r="K42" s="325"/>
      <c r="L42" s="351"/>
      <c r="M42" s="348"/>
    </row>
    <row r="43" spans="1:14" ht="12.75" customHeight="1" x14ac:dyDescent="0.2">
      <c r="A43" s="349" t="s">
        <v>455</v>
      </c>
      <c r="B43" s="349" t="s">
        <v>2</v>
      </c>
      <c r="C43" s="349" t="s">
        <v>10</v>
      </c>
      <c r="D43" s="349" t="s">
        <v>356</v>
      </c>
      <c r="E43" s="67" t="s">
        <v>118</v>
      </c>
      <c r="F43" s="325" t="s">
        <v>429</v>
      </c>
      <c r="G43" s="325" t="s">
        <v>429</v>
      </c>
      <c r="H43" s="325" t="s">
        <v>429</v>
      </c>
      <c r="I43" s="325" t="s">
        <v>429</v>
      </c>
      <c r="J43" s="325">
        <v>1610500</v>
      </c>
      <c r="K43" s="325">
        <v>1800000</v>
      </c>
      <c r="L43" s="351" t="s">
        <v>198</v>
      </c>
      <c r="M43" s="347" t="s">
        <v>350</v>
      </c>
      <c r="N43" s="100"/>
    </row>
    <row r="44" spans="1:14" ht="15.75" customHeight="1" x14ac:dyDescent="0.2">
      <c r="A44" s="350"/>
      <c r="B44" s="350"/>
      <c r="C44" s="350"/>
      <c r="D44" s="350"/>
      <c r="E44" s="67" t="s">
        <v>119</v>
      </c>
      <c r="F44" s="325" t="s">
        <v>429</v>
      </c>
      <c r="G44" s="325" t="s">
        <v>429</v>
      </c>
      <c r="H44" s="325" t="s">
        <v>429</v>
      </c>
      <c r="I44" s="325">
        <v>1936692</v>
      </c>
      <c r="J44" s="325">
        <v>1764018</v>
      </c>
      <c r="K44" s="325"/>
      <c r="L44" s="351"/>
      <c r="M44" s="348"/>
    </row>
    <row r="45" spans="1:14" x14ac:dyDescent="0.2">
      <c r="A45" s="349" t="s">
        <v>328</v>
      </c>
      <c r="B45" s="349" t="s">
        <v>2</v>
      </c>
      <c r="C45" s="349" t="s">
        <v>10</v>
      </c>
      <c r="D45" s="349" t="s">
        <v>356</v>
      </c>
      <c r="E45" s="67" t="s">
        <v>118</v>
      </c>
      <c r="F45" s="325" t="s">
        <v>429</v>
      </c>
      <c r="G45" s="325" t="s">
        <v>429</v>
      </c>
      <c r="H45" s="325" t="s">
        <v>429</v>
      </c>
      <c r="I45" s="325" t="s">
        <v>429</v>
      </c>
      <c r="J45" s="325" t="s">
        <v>430</v>
      </c>
      <c r="K45" s="325">
        <v>365</v>
      </c>
      <c r="L45" s="351" t="s">
        <v>198</v>
      </c>
      <c r="M45" s="347" t="s">
        <v>351</v>
      </c>
    </row>
    <row r="46" spans="1:14" x14ac:dyDescent="0.2">
      <c r="A46" s="350"/>
      <c r="B46" s="350"/>
      <c r="C46" s="350"/>
      <c r="D46" s="350"/>
      <c r="E46" s="67" t="s">
        <v>119</v>
      </c>
      <c r="F46" s="325" t="s">
        <v>429</v>
      </c>
      <c r="G46" s="325" t="s">
        <v>429</v>
      </c>
      <c r="H46" s="325" t="s">
        <v>429</v>
      </c>
      <c r="I46" s="325" t="s">
        <v>429</v>
      </c>
      <c r="J46" s="325">
        <v>3650</v>
      </c>
      <c r="K46" s="325"/>
      <c r="L46" s="351"/>
      <c r="M46" s="348"/>
    </row>
    <row r="47" spans="1:14" x14ac:dyDescent="0.2">
      <c r="A47" s="349" t="s">
        <v>329</v>
      </c>
      <c r="B47" s="349" t="s">
        <v>2</v>
      </c>
      <c r="C47" s="349" t="s">
        <v>10</v>
      </c>
      <c r="D47" s="349" t="s">
        <v>356</v>
      </c>
      <c r="E47" s="67" t="s">
        <v>118</v>
      </c>
      <c r="F47" s="325" t="s">
        <v>429</v>
      </c>
      <c r="G47" s="325">
        <v>82866</v>
      </c>
      <c r="H47" s="325">
        <v>82817</v>
      </c>
      <c r="I47" s="325">
        <v>82817</v>
      </c>
      <c r="J47" s="325" t="s">
        <v>431</v>
      </c>
      <c r="K47" s="325" t="s">
        <v>431</v>
      </c>
      <c r="L47" s="351" t="s">
        <v>200</v>
      </c>
      <c r="M47" s="347" t="s">
        <v>352</v>
      </c>
    </row>
    <row r="48" spans="1:14" x14ac:dyDescent="0.2">
      <c r="A48" s="350"/>
      <c r="B48" s="350"/>
      <c r="C48" s="350"/>
      <c r="D48" s="350"/>
      <c r="E48" s="67" t="s">
        <v>119</v>
      </c>
      <c r="F48" s="325">
        <v>82345</v>
      </c>
      <c r="G48" s="325">
        <v>75333</v>
      </c>
      <c r="H48" s="325">
        <v>82743</v>
      </c>
      <c r="I48" s="325">
        <v>428389</v>
      </c>
      <c r="J48" s="325">
        <v>185672</v>
      </c>
      <c r="K48" s="325"/>
      <c r="L48" s="351"/>
      <c r="M48" s="348"/>
    </row>
    <row r="49" spans="1:13" x14ac:dyDescent="0.2">
      <c r="A49" s="349" t="s">
        <v>330</v>
      </c>
      <c r="B49" s="349" t="s">
        <v>2</v>
      </c>
      <c r="C49" s="349" t="s">
        <v>10</v>
      </c>
      <c r="D49" s="349" t="s">
        <v>356</v>
      </c>
      <c r="E49" s="67" t="s">
        <v>118</v>
      </c>
      <c r="F49" s="325" t="s">
        <v>429</v>
      </c>
      <c r="G49" s="325">
        <v>56532</v>
      </c>
      <c r="H49" s="325">
        <v>62504</v>
      </c>
      <c r="I49" s="325">
        <v>62504</v>
      </c>
      <c r="J49" s="325" t="s">
        <v>431</v>
      </c>
      <c r="K49" s="325" t="s">
        <v>431</v>
      </c>
      <c r="L49" s="351" t="s">
        <v>200</v>
      </c>
      <c r="M49" s="347" t="s">
        <v>348</v>
      </c>
    </row>
    <row r="50" spans="1:13" x14ac:dyDescent="0.2">
      <c r="A50" s="350"/>
      <c r="B50" s="350"/>
      <c r="C50" s="350"/>
      <c r="D50" s="350"/>
      <c r="E50" s="67" t="s">
        <v>119</v>
      </c>
      <c r="F50" s="325">
        <v>38420</v>
      </c>
      <c r="G50" s="325">
        <v>51393</v>
      </c>
      <c r="H50" s="325">
        <v>62392</v>
      </c>
      <c r="I50" s="325">
        <v>198040</v>
      </c>
      <c r="J50" s="325">
        <v>92077</v>
      </c>
      <c r="K50" s="325"/>
      <c r="L50" s="351"/>
      <c r="M50" s="348"/>
    </row>
    <row r="51" spans="1:13" x14ac:dyDescent="0.2">
      <c r="A51" s="349" t="s">
        <v>331</v>
      </c>
      <c r="B51" s="349" t="s">
        <v>2</v>
      </c>
      <c r="C51" s="349" t="s">
        <v>10</v>
      </c>
      <c r="D51" s="349" t="s">
        <v>356</v>
      </c>
      <c r="E51" s="67" t="s">
        <v>118</v>
      </c>
      <c r="F51" s="325" t="s">
        <v>429</v>
      </c>
      <c r="G51" s="325">
        <v>153961</v>
      </c>
      <c r="H51" s="325">
        <v>230474</v>
      </c>
      <c r="I51" s="325">
        <v>230474</v>
      </c>
      <c r="J51" s="325" t="s">
        <v>431</v>
      </c>
      <c r="K51" s="325" t="s">
        <v>431</v>
      </c>
      <c r="L51" s="351" t="s">
        <v>200</v>
      </c>
      <c r="M51" s="347" t="s">
        <v>349</v>
      </c>
    </row>
    <row r="52" spans="1:13" x14ac:dyDescent="0.2">
      <c r="A52" s="350"/>
      <c r="B52" s="350"/>
      <c r="C52" s="350"/>
      <c r="D52" s="350"/>
      <c r="E52" s="67" t="s">
        <v>119</v>
      </c>
      <c r="F52" s="325">
        <v>157942</v>
      </c>
      <c r="G52" s="325">
        <v>139965</v>
      </c>
      <c r="H52" s="325">
        <v>185120</v>
      </c>
      <c r="I52" s="325">
        <v>138419</v>
      </c>
      <c r="J52" s="325">
        <v>205254</v>
      </c>
      <c r="K52" s="325"/>
      <c r="L52" s="351"/>
      <c r="M52" s="348"/>
    </row>
    <row r="53" spans="1:13" x14ac:dyDescent="0.2">
      <c r="A53" s="349" t="s">
        <v>332</v>
      </c>
      <c r="B53" s="349" t="s">
        <v>2</v>
      </c>
      <c r="C53" s="349" t="s">
        <v>10</v>
      </c>
      <c r="D53" s="349" t="s">
        <v>356</v>
      </c>
      <c r="E53" s="67" t="s">
        <v>118</v>
      </c>
      <c r="F53" s="325" t="s">
        <v>429</v>
      </c>
      <c r="G53" s="325" t="s">
        <v>429</v>
      </c>
      <c r="H53" s="325">
        <v>297304</v>
      </c>
      <c r="I53" s="325">
        <v>297304</v>
      </c>
      <c r="J53" s="325">
        <v>460841</v>
      </c>
      <c r="K53" s="325">
        <v>561119</v>
      </c>
      <c r="L53" s="351" t="s">
        <v>198</v>
      </c>
      <c r="M53" s="347" t="s">
        <v>353</v>
      </c>
    </row>
    <row r="54" spans="1:13" x14ac:dyDescent="0.2">
      <c r="A54" s="350"/>
      <c r="B54" s="350"/>
      <c r="C54" s="350"/>
      <c r="D54" s="350"/>
      <c r="E54" s="67" t="s">
        <v>119</v>
      </c>
      <c r="F54" s="325" t="s">
        <v>429</v>
      </c>
      <c r="G54" s="325">
        <v>0</v>
      </c>
      <c r="H54" s="325">
        <v>270277</v>
      </c>
      <c r="I54" s="325">
        <v>347199</v>
      </c>
      <c r="J54" s="325">
        <v>544776</v>
      </c>
      <c r="K54" s="325"/>
      <c r="L54" s="351"/>
      <c r="M54" s="348"/>
    </row>
    <row r="55" spans="1:13" x14ac:dyDescent="0.2">
      <c r="A55" s="349" t="s">
        <v>333</v>
      </c>
      <c r="B55" s="349" t="s">
        <v>2</v>
      </c>
      <c r="C55" s="349" t="s">
        <v>10</v>
      </c>
      <c r="D55" s="349" t="s">
        <v>356</v>
      </c>
      <c r="E55" s="67" t="s">
        <v>118</v>
      </c>
      <c r="F55" s="325" t="s">
        <v>429</v>
      </c>
      <c r="G55" s="325" t="s">
        <v>429</v>
      </c>
      <c r="H55" s="325">
        <v>894095</v>
      </c>
      <c r="I55" s="325">
        <v>894095</v>
      </c>
      <c r="J55" s="325">
        <v>939707</v>
      </c>
      <c r="K55" s="325">
        <v>1462337</v>
      </c>
      <c r="L55" s="351" t="s">
        <v>198</v>
      </c>
      <c r="M55" s="347" t="s">
        <v>354</v>
      </c>
    </row>
    <row r="56" spans="1:13" x14ac:dyDescent="0.2">
      <c r="A56" s="350"/>
      <c r="B56" s="350"/>
      <c r="C56" s="350"/>
      <c r="D56" s="350"/>
      <c r="E56" s="67" t="s">
        <v>119</v>
      </c>
      <c r="F56" s="325" t="s">
        <v>429</v>
      </c>
      <c r="G56" s="325">
        <v>0</v>
      </c>
      <c r="H56" s="325">
        <v>777474</v>
      </c>
      <c r="I56" s="325">
        <v>854370</v>
      </c>
      <c r="J56" s="325">
        <v>1419745</v>
      </c>
      <c r="K56" s="325"/>
      <c r="L56" s="351"/>
      <c r="M56" s="348"/>
    </row>
    <row r="57" spans="1:13" x14ac:dyDescent="0.2">
      <c r="A57" s="349" t="s">
        <v>334</v>
      </c>
      <c r="B57" s="349" t="s">
        <v>2</v>
      </c>
      <c r="C57" s="349" t="s">
        <v>10</v>
      </c>
      <c r="D57" s="349" t="s">
        <v>356</v>
      </c>
      <c r="E57" s="67" t="s">
        <v>118</v>
      </c>
      <c r="F57" s="325" t="s">
        <v>429</v>
      </c>
      <c r="G57" s="325" t="s">
        <v>429</v>
      </c>
      <c r="H57" s="325" t="s">
        <v>429</v>
      </c>
      <c r="I57" s="325" t="s">
        <v>429</v>
      </c>
      <c r="J57" s="325" t="s">
        <v>429</v>
      </c>
      <c r="K57" s="325">
        <v>50000</v>
      </c>
      <c r="L57" s="351" t="s">
        <v>198</v>
      </c>
      <c r="M57" s="347" t="s">
        <v>355</v>
      </c>
    </row>
    <row r="58" spans="1:13" x14ac:dyDescent="0.2">
      <c r="A58" s="350"/>
      <c r="B58" s="350"/>
      <c r="C58" s="350"/>
      <c r="D58" s="350"/>
      <c r="E58" s="67" t="s">
        <v>119</v>
      </c>
      <c r="F58" s="325" t="s">
        <v>429</v>
      </c>
      <c r="G58" s="325" t="s">
        <v>429</v>
      </c>
      <c r="H58" s="325" t="s">
        <v>429</v>
      </c>
      <c r="I58" s="325" t="s">
        <v>429</v>
      </c>
      <c r="J58" s="325">
        <v>48600</v>
      </c>
      <c r="K58" s="325"/>
      <c r="L58" s="351"/>
      <c r="M58" s="348"/>
    </row>
    <row r="59" spans="1:13" x14ac:dyDescent="0.2">
      <c r="J59" s="101"/>
      <c r="K59" s="101"/>
    </row>
  </sheetData>
  <mergeCells count="155">
    <mergeCell ref="A39:A40"/>
    <mergeCell ref="B39:B40"/>
    <mergeCell ref="C39:C40"/>
    <mergeCell ref="D39:D40"/>
    <mergeCell ref="L39:L40"/>
    <mergeCell ref="M43:M44"/>
    <mergeCell ref="A45:A46"/>
    <mergeCell ref="B45:B46"/>
    <mergeCell ref="C45:C46"/>
    <mergeCell ref="D45:D46"/>
    <mergeCell ref="L45:L46"/>
    <mergeCell ref="M45:M46"/>
    <mergeCell ref="A43:A44"/>
    <mergeCell ref="B43:B44"/>
    <mergeCell ref="C43:C44"/>
    <mergeCell ref="D43:D44"/>
    <mergeCell ref="L43:L44"/>
    <mergeCell ref="A35:A36"/>
    <mergeCell ref="B35:B36"/>
    <mergeCell ref="C35:C36"/>
    <mergeCell ref="D35:D36"/>
    <mergeCell ref="L35:L36"/>
    <mergeCell ref="A37:A38"/>
    <mergeCell ref="B37:B38"/>
    <mergeCell ref="C37:C38"/>
    <mergeCell ref="D37:D38"/>
    <mergeCell ref="L37:L38"/>
    <mergeCell ref="A31:A32"/>
    <mergeCell ref="B31:B32"/>
    <mergeCell ref="C31:C32"/>
    <mergeCell ref="D31:D32"/>
    <mergeCell ref="L31:L32"/>
    <mergeCell ref="A33:A34"/>
    <mergeCell ref="B33:B34"/>
    <mergeCell ref="C33:C34"/>
    <mergeCell ref="D33:D34"/>
    <mergeCell ref="L33:L34"/>
    <mergeCell ref="B25:B26"/>
    <mergeCell ref="C25:C26"/>
    <mergeCell ref="D25:D26"/>
    <mergeCell ref="L25:L26"/>
    <mergeCell ref="B27:B28"/>
    <mergeCell ref="C27:C28"/>
    <mergeCell ref="D27:D28"/>
    <mergeCell ref="L27:L28"/>
    <mergeCell ref="B29:B30"/>
    <mergeCell ref="C29:C30"/>
    <mergeCell ref="D29:D30"/>
    <mergeCell ref="L29:L30"/>
    <mergeCell ref="B19:B20"/>
    <mergeCell ref="C19:C20"/>
    <mergeCell ref="D19:D20"/>
    <mergeCell ref="L19:L20"/>
    <mergeCell ref="B21:B22"/>
    <mergeCell ref="C21:C22"/>
    <mergeCell ref="D21:D22"/>
    <mergeCell ref="L21:L22"/>
    <mergeCell ref="B23:B24"/>
    <mergeCell ref="C23:C24"/>
    <mergeCell ref="D23:D24"/>
    <mergeCell ref="L23:L24"/>
    <mergeCell ref="A15:A16"/>
    <mergeCell ref="B15:B16"/>
    <mergeCell ref="C15:C16"/>
    <mergeCell ref="D15:D16"/>
    <mergeCell ref="L15:L16"/>
    <mergeCell ref="A17:A18"/>
    <mergeCell ref="B17:B18"/>
    <mergeCell ref="C17:C18"/>
    <mergeCell ref="D17:D18"/>
    <mergeCell ref="L17:L18"/>
    <mergeCell ref="L9:L10"/>
    <mergeCell ref="A11:A12"/>
    <mergeCell ref="B11:B12"/>
    <mergeCell ref="C11:C12"/>
    <mergeCell ref="D11:D12"/>
    <mergeCell ref="L11:L12"/>
    <mergeCell ref="A13:A14"/>
    <mergeCell ref="B13:B14"/>
    <mergeCell ref="C13:C14"/>
    <mergeCell ref="D13:D14"/>
    <mergeCell ref="L13:L14"/>
    <mergeCell ref="A4:K4"/>
    <mergeCell ref="B1:C1"/>
    <mergeCell ref="B2:C2"/>
    <mergeCell ref="A7:A8"/>
    <mergeCell ref="B7:B8"/>
    <mergeCell ref="C7:C8"/>
    <mergeCell ref="D7:D8"/>
    <mergeCell ref="A9:A10"/>
    <mergeCell ref="B9:B10"/>
    <mergeCell ref="C9:C10"/>
    <mergeCell ref="D9:D10"/>
    <mergeCell ref="F2:G2"/>
    <mergeCell ref="D1:E1"/>
    <mergeCell ref="M9:M10"/>
    <mergeCell ref="M7:M8"/>
    <mergeCell ref="A41:A42"/>
    <mergeCell ref="B41:B42"/>
    <mergeCell ref="C41:C42"/>
    <mergeCell ref="D41:D42"/>
    <mergeCell ref="L41:L42"/>
    <mergeCell ref="M41:M42"/>
    <mergeCell ref="M19:M20"/>
    <mergeCell ref="M17:M18"/>
    <mergeCell ref="M15:M16"/>
    <mergeCell ref="M13:M14"/>
    <mergeCell ref="M11:M12"/>
    <mergeCell ref="M29:M30"/>
    <mergeCell ref="M27:M28"/>
    <mergeCell ref="M25:M26"/>
    <mergeCell ref="M23:M24"/>
    <mergeCell ref="M21:M22"/>
    <mergeCell ref="M39:M40"/>
    <mergeCell ref="M37:M38"/>
    <mergeCell ref="M35:M36"/>
    <mergeCell ref="M33:M34"/>
    <mergeCell ref="M31:M32"/>
    <mergeCell ref="L7:L8"/>
    <mergeCell ref="A49:A50"/>
    <mergeCell ref="B49:B50"/>
    <mergeCell ref="C49:C50"/>
    <mergeCell ref="D49:D50"/>
    <mergeCell ref="L49:L50"/>
    <mergeCell ref="M49:M50"/>
    <mergeCell ref="A47:A48"/>
    <mergeCell ref="B47:B48"/>
    <mergeCell ref="C47:C48"/>
    <mergeCell ref="D47:D48"/>
    <mergeCell ref="L47:L48"/>
    <mergeCell ref="M47:M48"/>
    <mergeCell ref="M51:M52"/>
    <mergeCell ref="A53:A54"/>
    <mergeCell ref="B53:B54"/>
    <mergeCell ref="C53:C54"/>
    <mergeCell ref="D53:D54"/>
    <mergeCell ref="L53:L54"/>
    <mergeCell ref="M53:M54"/>
    <mergeCell ref="A51:A52"/>
    <mergeCell ref="B51:B52"/>
    <mergeCell ref="C51:C52"/>
    <mergeCell ref="D51:D52"/>
    <mergeCell ref="L51:L52"/>
    <mergeCell ref="M55:M56"/>
    <mergeCell ref="A57:A58"/>
    <mergeCell ref="B57:B58"/>
    <mergeCell ref="C57:C58"/>
    <mergeCell ref="D57:D58"/>
    <mergeCell ref="L57:L58"/>
    <mergeCell ref="M57:M58"/>
    <mergeCell ref="A55:A56"/>
    <mergeCell ref="B55:B56"/>
    <mergeCell ref="C55:C56"/>
    <mergeCell ref="D55:D56"/>
    <mergeCell ref="L55:L56"/>
  </mergeCells>
  <dataValidations count="1">
    <dataValidation type="date" allowBlank="1" showInputMessage="1" showErrorMessage="1" sqref="B2:C3">
      <formula1>42485</formula1>
      <formula2>42607</formula2>
    </dataValidation>
  </dataValidations>
  <pageMargins left="0.7" right="0.7" top="0.75" bottom="0.75" header="0.3" footer="0.3"/>
  <pageSetup scale="63" fitToHeight="0" orientation="landscape" horizontalDpi="4294967293" verticalDpi="4294967293" r:id="rId1"/>
  <headerFooter>
    <oddHeader>&amp;C&amp;"Arial,Bold"&amp;14&amp;UPerformance Measures
&amp;"Arial,Regular"&amp;12&amp;U(Study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Options'!$C$8:$C$11</xm:f>
          </x14:formula1>
          <xm:sqref>B7:B58</xm:sqref>
        </x14:dataValidation>
        <x14:dataValidation type="list" allowBlank="1" showInputMessage="1" showErrorMessage="1">
          <x14:formula1>
            <xm:f>'Drop Down Options'!$C$14:$C$18</xm:f>
          </x14:formula1>
          <xm:sqref>C7:C58</xm:sqref>
        </x14:dataValidation>
        <x14:dataValidation type="list" allowBlank="1" showInputMessage="1" showErrorMessage="1">
          <x14:formula1>
            <xm:f>'Drop Down Options'!$C$3:$C$5</xm:f>
          </x14:formula1>
          <xm:sqref>L7:L58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showGridLines="0" zoomScaleNormal="100" workbookViewId="0"/>
  </sheetViews>
  <sheetFormatPr defaultColWidth="9.140625" defaultRowHeight="12.75" x14ac:dyDescent="0.2"/>
  <cols>
    <col min="1" max="1" width="66.42578125" style="6" customWidth="1"/>
    <col min="2" max="2" width="35.140625" style="6" customWidth="1"/>
    <col min="3" max="3" width="12.7109375" style="6" customWidth="1"/>
    <col min="4" max="4" width="20" style="6" customWidth="1"/>
    <col min="5" max="5" width="14.85546875" style="36" customWidth="1"/>
    <col min="6" max="6" width="26.28515625" style="6" customWidth="1"/>
    <col min="7" max="7" width="13.85546875" style="6" customWidth="1"/>
    <col min="8" max="8" width="16.85546875" style="6" customWidth="1"/>
    <col min="9" max="9" width="12.7109375" style="36" customWidth="1"/>
    <col min="10" max="10" width="19.42578125" style="6" customWidth="1"/>
    <col min="11" max="11" width="31.42578125" style="6" customWidth="1"/>
    <col min="12" max="12" width="21" style="6" customWidth="1"/>
    <col min="13" max="13" width="25.42578125" style="37" customWidth="1"/>
    <col min="14" max="14" width="16.140625" style="6" customWidth="1"/>
    <col min="15" max="15" width="30.140625" style="6" customWidth="1"/>
    <col min="16" max="16" width="17.28515625" style="6" customWidth="1"/>
    <col min="17" max="16384" width="9.140625" style="6"/>
  </cols>
  <sheetData>
    <row r="1" spans="1:15" x14ac:dyDescent="0.2">
      <c r="A1" s="34" t="s">
        <v>0</v>
      </c>
      <c r="B1" s="35" t="s">
        <v>753</v>
      </c>
      <c r="G1" s="3"/>
    </row>
    <row r="2" spans="1:15" x14ac:dyDescent="0.2">
      <c r="A2" s="34" t="s">
        <v>1</v>
      </c>
      <c r="B2" s="38">
        <v>43305</v>
      </c>
      <c r="G2" s="39"/>
    </row>
    <row r="3" spans="1:15" x14ac:dyDescent="0.2">
      <c r="A3" s="3"/>
      <c r="H3" s="40"/>
      <c r="I3" s="41"/>
      <c r="J3" s="40"/>
    </row>
    <row r="4" spans="1:15" x14ac:dyDescent="0.2">
      <c r="A4" s="351" t="s">
        <v>770</v>
      </c>
      <c r="B4" s="351"/>
      <c r="C4" s="42"/>
      <c r="D4" s="42"/>
      <c r="E4" s="43"/>
      <c r="F4" s="42"/>
      <c r="G4" s="42"/>
    </row>
    <row r="5" spans="1:15" x14ac:dyDescent="0.2">
      <c r="A5" s="351" t="s">
        <v>771</v>
      </c>
      <c r="B5" s="351"/>
      <c r="C5" s="42"/>
      <c r="D5" s="5"/>
      <c r="E5" s="44"/>
      <c r="F5" s="5"/>
      <c r="G5" s="42"/>
      <c r="H5" s="42"/>
      <c r="I5" s="43"/>
      <c r="J5" s="42"/>
      <c r="K5" s="42"/>
      <c r="L5" s="42"/>
      <c r="M5" s="42"/>
      <c r="N5" s="42"/>
    </row>
    <row r="6" spans="1:15" ht="13.5" thickBot="1" x14ac:dyDescent="0.25">
      <c r="A6" s="39"/>
      <c r="B6" s="39"/>
      <c r="C6" s="42"/>
      <c r="D6" s="5"/>
      <c r="E6" s="44"/>
      <c r="F6" s="5"/>
      <c r="G6" s="42"/>
      <c r="H6" s="42"/>
      <c r="I6" s="43"/>
      <c r="J6" s="42"/>
      <c r="K6" s="45"/>
      <c r="L6" s="45"/>
      <c r="M6" s="45"/>
      <c r="N6" s="45"/>
    </row>
    <row r="7" spans="1:15" x14ac:dyDescent="0.2">
      <c r="A7" s="39"/>
      <c r="B7" s="39"/>
      <c r="C7" s="358" t="s">
        <v>20</v>
      </c>
      <c r="D7" s="359"/>
      <c r="E7" s="46"/>
      <c r="F7" s="45"/>
      <c r="G7" s="360" t="s">
        <v>36</v>
      </c>
      <c r="H7" s="361"/>
      <c r="I7" s="46"/>
      <c r="J7" s="45"/>
      <c r="L7" s="42"/>
      <c r="M7" s="42"/>
      <c r="O7" s="5"/>
    </row>
    <row r="8" spans="1:15" ht="51" x14ac:dyDescent="0.2">
      <c r="A8" s="5"/>
      <c r="B8" s="42"/>
      <c r="C8" s="47" t="s">
        <v>166</v>
      </c>
      <c r="D8" s="48" t="s">
        <v>26</v>
      </c>
      <c r="E8" s="43"/>
      <c r="F8" s="42"/>
      <c r="G8" s="47" t="s">
        <v>166</v>
      </c>
      <c r="H8" s="48" t="s">
        <v>26</v>
      </c>
      <c r="I8" s="43"/>
      <c r="J8" s="42"/>
      <c r="L8" s="42"/>
      <c r="M8" s="42"/>
      <c r="O8" s="5"/>
    </row>
    <row r="9" spans="1:15" ht="90" thickBot="1" x14ac:dyDescent="0.25">
      <c r="A9" s="42"/>
      <c r="C9" s="49" t="s">
        <v>619</v>
      </c>
      <c r="D9" s="50">
        <v>22561518</v>
      </c>
      <c r="E9" s="43"/>
      <c r="F9" s="42"/>
      <c r="G9" s="51" t="s">
        <v>654</v>
      </c>
      <c r="H9" s="50">
        <v>36199257</v>
      </c>
      <c r="I9" s="43"/>
      <c r="J9" s="42"/>
    </row>
    <row r="10" spans="1:15" x14ac:dyDescent="0.2">
      <c r="A10" s="42"/>
      <c r="C10" s="39"/>
      <c r="D10" s="52"/>
      <c r="E10" s="43"/>
      <c r="F10" s="42"/>
      <c r="G10" s="39"/>
      <c r="H10" s="52"/>
      <c r="I10" s="43"/>
      <c r="J10" s="42"/>
    </row>
    <row r="11" spans="1:15" x14ac:dyDescent="0.2">
      <c r="A11" s="42"/>
      <c r="C11" s="39"/>
      <c r="D11" s="53" t="s">
        <v>164</v>
      </c>
      <c r="E11" s="54"/>
      <c r="F11" s="39"/>
      <c r="H11" s="53" t="s">
        <v>165</v>
      </c>
      <c r="I11" s="54"/>
      <c r="J11" s="42"/>
    </row>
    <row r="12" spans="1:15" x14ac:dyDescent="0.2">
      <c r="A12" s="42"/>
      <c r="C12" s="39"/>
      <c r="D12" s="55">
        <f>'ComprehensiveStrategic Finances'!C123</f>
        <v>-3.9999999105930328E-2</v>
      </c>
      <c r="E12" s="41"/>
      <c r="F12" s="39"/>
      <c r="H12" s="55">
        <v>11713457.24</v>
      </c>
      <c r="I12" s="41"/>
      <c r="J12" s="42"/>
    </row>
    <row r="13" spans="1:15" ht="13.5" thickBot="1" x14ac:dyDescent="0.25">
      <c r="A13" s="42"/>
      <c r="C13" s="39"/>
      <c r="D13" s="39"/>
      <c r="E13" s="41"/>
      <c r="F13" s="42"/>
      <c r="G13" s="39"/>
      <c r="H13" s="39"/>
      <c r="I13" s="41"/>
      <c r="J13" s="42"/>
    </row>
    <row r="14" spans="1:15" ht="13.5" thickBot="1" x14ac:dyDescent="0.25">
      <c r="A14" s="42"/>
      <c r="C14" s="362" t="s">
        <v>20</v>
      </c>
      <c r="D14" s="363"/>
      <c r="E14" s="363"/>
      <c r="F14" s="364"/>
      <c r="G14" s="362" t="s">
        <v>36</v>
      </c>
      <c r="H14" s="363"/>
      <c r="I14" s="363"/>
      <c r="J14" s="364"/>
    </row>
    <row r="15" spans="1:15" ht="89.25" x14ac:dyDescent="0.2">
      <c r="A15" s="275" t="s">
        <v>772</v>
      </c>
      <c r="B15" s="286" t="s">
        <v>773</v>
      </c>
      <c r="C15" s="287" t="s">
        <v>27</v>
      </c>
      <c r="D15" s="288" t="s">
        <v>774</v>
      </c>
      <c r="E15" s="289" t="s">
        <v>163</v>
      </c>
      <c r="F15" s="290" t="s">
        <v>775</v>
      </c>
      <c r="G15" s="287" t="s">
        <v>167</v>
      </c>
      <c r="H15" s="288" t="s">
        <v>776</v>
      </c>
      <c r="I15" s="289" t="s">
        <v>174</v>
      </c>
      <c r="J15" s="290" t="s">
        <v>173</v>
      </c>
      <c r="K15" s="291" t="s">
        <v>777</v>
      </c>
      <c r="L15" s="292" t="s">
        <v>23</v>
      </c>
      <c r="M15" s="293" t="s">
        <v>778</v>
      </c>
      <c r="N15" s="294" t="s">
        <v>779</v>
      </c>
      <c r="O15" s="275" t="s">
        <v>780</v>
      </c>
    </row>
    <row r="16" spans="1:15" ht="38.25" x14ac:dyDescent="0.2">
      <c r="A16" s="56" t="s">
        <v>260</v>
      </c>
      <c r="B16" s="57"/>
      <c r="C16" s="56"/>
      <c r="D16" s="58"/>
      <c r="E16" s="59"/>
      <c r="F16" s="60"/>
      <c r="G16" s="56"/>
      <c r="H16" s="58"/>
      <c r="I16" s="59"/>
      <c r="J16" s="60"/>
      <c r="K16" s="61"/>
      <c r="L16" s="62"/>
      <c r="M16" s="62"/>
      <c r="N16" s="58"/>
      <c r="O16" s="62"/>
    </row>
    <row r="17" spans="1:15" s="37" customFormat="1" ht="114.75" x14ac:dyDescent="0.2">
      <c r="A17" s="63" t="s">
        <v>261</v>
      </c>
      <c r="B17" s="64" t="s">
        <v>718</v>
      </c>
      <c r="C17" s="295">
        <v>7.41</v>
      </c>
      <c r="D17" s="301">
        <v>1151383.25</v>
      </c>
      <c r="E17" s="302">
        <f t="shared" ref="E17:E32" si="0">D17/$D$9</f>
        <v>5.10330577047165E-2</v>
      </c>
      <c r="F17" s="303" t="s">
        <v>665</v>
      </c>
      <c r="G17" s="295">
        <v>7.47</v>
      </c>
      <c r="H17" s="301">
        <v>1800322.57</v>
      </c>
      <c r="I17" s="302">
        <f>H17/$H$9</f>
        <v>4.973368845664429E-2</v>
      </c>
      <c r="J17" s="303" t="s">
        <v>665</v>
      </c>
      <c r="K17" s="66" t="s">
        <v>641</v>
      </c>
      <c r="L17" s="67" t="s">
        <v>456</v>
      </c>
      <c r="M17" s="67" t="s">
        <v>457</v>
      </c>
      <c r="N17" s="64" t="s">
        <v>14</v>
      </c>
      <c r="O17" s="67" t="s">
        <v>388</v>
      </c>
    </row>
    <row r="18" spans="1:15" ht="165.75" x14ac:dyDescent="0.2">
      <c r="A18" s="68" t="s">
        <v>262</v>
      </c>
      <c r="B18" s="69" t="s">
        <v>719</v>
      </c>
      <c r="C18" s="296">
        <v>2.27</v>
      </c>
      <c r="D18" s="304">
        <v>352717.95</v>
      </c>
      <c r="E18" s="305">
        <f t="shared" si="0"/>
        <v>1.5633608961950166E-2</v>
      </c>
      <c r="F18" s="303" t="s">
        <v>665</v>
      </c>
      <c r="G18" s="306">
        <v>2.29</v>
      </c>
      <c r="H18" s="307">
        <v>551906.12</v>
      </c>
      <c r="I18" s="305">
        <f t="shared" ref="I18:I68" si="1">H18/$H$9</f>
        <v>1.524633834335329E-2</v>
      </c>
      <c r="J18" s="303" t="s">
        <v>665</v>
      </c>
      <c r="K18" s="71" t="s">
        <v>311</v>
      </c>
      <c r="L18" s="72" t="s">
        <v>456</v>
      </c>
      <c r="M18" s="67" t="s">
        <v>457</v>
      </c>
      <c r="N18" s="69" t="s">
        <v>14</v>
      </c>
      <c r="O18" s="72" t="s">
        <v>388</v>
      </c>
    </row>
    <row r="19" spans="1:15" ht="89.25" x14ac:dyDescent="0.2">
      <c r="A19" s="68" t="s">
        <v>263</v>
      </c>
      <c r="B19" s="69" t="s">
        <v>620</v>
      </c>
      <c r="C19" s="297">
        <v>2.42</v>
      </c>
      <c r="D19" s="308">
        <v>376025.3</v>
      </c>
      <c r="E19" s="305">
        <f t="shared" si="0"/>
        <v>1.6666666666666666E-2</v>
      </c>
      <c r="F19" s="303" t="s">
        <v>665</v>
      </c>
      <c r="G19" s="309">
        <v>2.44</v>
      </c>
      <c r="H19" s="310">
        <v>588057.17000000004</v>
      </c>
      <c r="I19" s="305">
        <f t="shared" si="1"/>
        <v>1.6245006630937205E-2</v>
      </c>
      <c r="J19" s="303" t="s">
        <v>665</v>
      </c>
      <c r="K19" s="71" t="s">
        <v>311</v>
      </c>
      <c r="L19" s="72" t="s">
        <v>458</v>
      </c>
      <c r="M19" s="67" t="s">
        <v>481</v>
      </c>
      <c r="N19" s="69" t="s">
        <v>14</v>
      </c>
      <c r="O19" s="72" t="s">
        <v>388</v>
      </c>
    </row>
    <row r="20" spans="1:15" ht="114.75" x14ac:dyDescent="0.2">
      <c r="A20" s="68" t="s">
        <v>264</v>
      </c>
      <c r="B20" s="69" t="s">
        <v>720</v>
      </c>
      <c r="C20" s="296">
        <v>2.72</v>
      </c>
      <c r="D20" s="304">
        <v>422640</v>
      </c>
      <c r="E20" s="305">
        <f t="shared" si="0"/>
        <v>1.8732782076099668E-2</v>
      </c>
      <c r="F20" s="303" t="s">
        <v>665</v>
      </c>
      <c r="G20" s="306">
        <v>2.74</v>
      </c>
      <c r="H20" s="307">
        <v>660359.28</v>
      </c>
      <c r="I20" s="305">
        <f t="shared" si="1"/>
        <v>1.8242343482353797E-2</v>
      </c>
      <c r="J20" s="303" t="s">
        <v>665</v>
      </c>
      <c r="K20" s="71" t="s">
        <v>311</v>
      </c>
      <c r="L20" s="72" t="s">
        <v>456</v>
      </c>
      <c r="M20" s="67" t="s">
        <v>457</v>
      </c>
      <c r="N20" s="69" t="s">
        <v>14</v>
      </c>
      <c r="O20" s="72" t="s">
        <v>388</v>
      </c>
    </row>
    <row r="21" spans="1:15" s="37" customFormat="1" ht="165.75" x14ac:dyDescent="0.2">
      <c r="A21" s="73" t="s">
        <v>265</v>
      </c>
      <c r="B21" s="64" t="s">
        <v>721</v>
      </c>
      <c r="C21" s="298">
        <v>11.46</v>
      </c>
      <c r="D21" s="301">
        <v>1780681.79</v>
      </c>
      <c r="E21" s="302">
        <f t="shared" si="0"/>
        <v>7.8925619721155291E-2</v>
      </c>
      <c r="F21" s="311" t="s">
        <v>405</v>
      </c>
      <c r="G21" s="309">
        <v>12.81</v>
      </c>
      <c r="H21" s="310">
        <v>3087300.15</v>
      </c>
      <c r="I21" s="302">
        <f t="shared" si="1"/>
        <v>8.5286285019606889E-2</v>
      </c>
      <c r="J21" s="311" t="s">
        <v>405</v>
      </c>
      <c r="K21" s="71" t="s">
        <v>768</v>
      </c>
      <c r="L21" s="67" t="s">
        <v>514</v>
      </c>
      <c r="M21" s="67" t="s">
        <v>513</v>
      </c>
      <c r="N21" s="64" t="s">
        <v>14</v>
      </c>
      <c r="O21" s="67" t="s">
        <v>389</v>
      </c>
    </row>
    <row r="22" spans="1:15" ht="89.25" x14ac:dyDescent="0.2">
      <c r="A22" s="74" t="s">
        <v>766</v>
      </c>
      <c r="B22" s="69" t="s">
        <v>722</v>
      </c>
      <c r="C22" s="297">
        <v>1.87</v>
      </c>
      <c r="D22" s="308">
        <v>290565</v>
      </c>
      <c r="E22" s="305">
        <f t="shared" si="0"/>
        <v>1.2878787677318522E-2</v>
      </c>
      <c r="F22" s="311" t="s">
        <v>406</v>
      </c>
      <c r="G22" s="309">
        <v>2.14</v>
      </c>
      <c r="H22" s="310">
        <v>515755.06</v>
      </c>
      <c r="I22" s="305">
        <f t="shared" si="1"/>
        <v>1.4247669779520612E-2</v>
      </c>
      <c r="J22" s="311" t="s">
        <v>406</v>
      </c>
      <c r="K22" s="71" t="s">
        <v>312</v>
      </c>
      <c r="L22" s="72" t="s">
        <v>438</v>
      </c>
      <c r="M22" s="67" t="s">
        <v>439</v>
      </c>
      <c r="N22" s="69" t="s">
        <v>14</v>
      </c>
      <c r="O22" s="72" t="s">
        <v>389</v>
      </c>
    </row>
    <row r="23" spans="1:15" ht="280.5" x14ac:dyDescent="0.2">
      <c r="A23" s="68" t="s">
        <v>267</v>
      </c>
      <c r="B23" s="69" t="s">
        <v>723</v>
      </c>
      <c r="C23" s="297">
        <v>4.99</v>
      </c>
      <c r="D23" s="308">
        <v>775357.95</v>
      </c>
      <c r="E23" s="305">
        <f t="shared" si="0"/>
        <v>3.436639103804983E-2</v>
      </c>
      <c r="F23" s="311" t="s">
        <v>405</v>
      </c>
      <c r="G23" s="309">
        <v>4.87</v>
      </c>
      <c r="H23" s="310">
        <v>1173704.27</v>
      </c>
      <c r="I23" s="305">
        <f t="shared" si="1"/>
        <v>3.2423435376035481E-2</v>
      </c>
      <c r="J23" s="311" t="s">
        <v>405</v>
      </c>
      <c r="K23" s="71" t="s">
        <v>315</v>
      </c>
      <c r="L23" s="72" t="s">
        <v>446</v>
      </c>
      <c r="M23" s="67" t="s">
        <v>447</v>
      </c>
      <c r="N23" s="69" t="s">
        <v>14</v>
      </c>
      <c r="O23" s="72" t="s">
        <v>389</v>
      </c>
    </row>
    <row r="24" spans="1:15" ht="127.5" x14ac:dyDescent="0.2">
      <c r="A24" s="68" t="s">
        <v>268</v>
      </c>
      <c r="B24" s="69" t="s">
        <v>724</v>
      </c>
      <c r="C24" s="297">
        <v>4.5999999999999996</v>
      </c>
      <c r="D24" s="308">
        <v>714758.84</v>
      </c>
      <c r="E24" s="305">
        <f t="shared" si="0"/>
        <v>3.168044100578693E-2</v>
      </c>
      <c r="F24" s="311" t="s">
        <v>405</v>
      </c>
      <c r="G24" s="309">
        <v>5.8</v>
      </c>
      <c r="H24" s="310">
        <v>1397840.82</v>
      </c>
      <c r="I24" s="305">
        <f t="shared" si="1"/>
        <v>3.8615179864050803E-2</v>
      </c>
      <c r="J24" s="311" t="s">
        <v>405</v>
      </c>
      <c r="K24" s="71" t="s">
        <v>806</v>
      </c>
      <c r="L24" s="72" t="s">
        <v>379</v>
      </c>
      <c r="M24" s="67" t="s">
        <v>475</v>
      </c>
      <c r="N24" s="69" t="s">
        <v>14</v>
      </c>
      <c r="O24" s="72" t="s">
        <v>390</v>
      </c>
    </row>
    <row r="25" spans="1:15" s="37" customFormat="1" ht="51" x14ac:dyDescent="0.2">
      <c r="A25" s="63" t="s">
        <v>269</v>
      </c>
      <c r="B25" s="64" t="s">
        <v>621</v>
      </c>
      <c r="C25" s="298">
        <v>1.76</v>
      </c>
      <c r="D25" s="301">
        <v>273472.95</v>
      </c>
      <c r="E25" s="302">
        <f t="shared" si="0"/>
        <v>1.212121232268148E-2</v>
      </c>
      <c r="F25" s="311" t="s">
        <v>407</v>
      </c>
      <c r="G25" s="309">
        <v>1.78</v>
      </c>
      <c r="H25" s="310">
        <v>428992.53</v>
      </c>
      <c r="I25" s="302">
        <f t="shared" si="1"/>
        <v>1.1850865613070458E-2</v>
      </c>
      <c r="J25" s="311" t="s">
        <v>407</v>
      </c>
      <c r="K25" s="71" t="s">
        <v>313</v>
      </c>
      <c r="L25" s="67" t="s">
        <v>380</v>
      </c>
      <c r="M25" s="67" t="s">
        <v>417</v>
      </c>
      <c r="N25" s="64" t="s">
        <v>14</v>
      </c>
      <c r="O25" s="67" t="s">
        <v>391</v>
      </c>
    </row>
    <row r="26" spans="1:15" ht="51" x14ac:dyDescent="0.2">
      <c r="A26" s="68" t="s">
        <v>270</v>
      </c>
      <c r="B26" s="69" t="s">
        <v>622</v>
      </c>
      <c r="C26" s="297">
        <v>0.88</v>
      </c>
      <c r="D26" s="308">
        <v>136736.48000000001</v>
      </c>
      <c r="E26" s="305">
        <f t="shared" si="0"/>
        <v>6.0606063829570338E-3</v>
      </c>
      <c r="F26" s="311" t="s">
        <v>407</v>
      </c>
      <c r="G26" s="309">
        <v>0.89</v>
      </c>
      <c r="H26" s="310">
        <v>214496.27</v>
      </c>
      <c r="I26" s="305">
        <f t="shared" si="1"/>
        <v>5.9254329446596097E-3</v>
      </c>
      <c r="J26" s="311" t="s">
        <v>407</v>
      </c>
      <c r="K26" s="71" t="s">
        <v>313</v>
      </c>
      <c r="L26" s="72" t="s">
        <v>380</v>
      </c>
      <c r="M26" s="67" t="s">
        <v>417</v>
      </c>
      <c r="N26" s="69" t="s">
        <v>14</v>
      </c>
      <c r="O26" s="72" t="s">
        <v>391</v>
      </c>
    </row>
    <row r="27" spans="1:15" ht="51" x14ac:dyDescent="0.2">
      <c r="A27" s="68" t="s">
        <v>271</v>
      </c>
      <c r="B27" s="69" t="s">
        <v>623</v>
      </c>
      <c r="C27" s="297">
        <v>0.88</v>
      </c>
      <c r="D27" s="308">
        <v>136736.47</v>
      </c>
      <c r="E27" s="305">
        <f t="shared" si="0"/>
        <v>6.060605939724446E-3</v>
      </c>
      <c r="F27" s="311" t="s">
        <v>407</v>
      </c>
      <c r="G27" s="309">
        <v>0.89</v>
      </c>
      <c r="H27" s="310">
        <v>214496.25999999998</v>
      </c>
      <c r="I27" s="305">
        <f t="shared" si="1"/>
        <v>5.9254326684108453E-3</v>
      </c>
      <c r="J27" s="311" t="s">
        <v>407</v>
      </c>
      <c r="K27" s="71" t="s">
        <v>313</v>
      </c>
      <c r="L27" s="72" t="s">
        <v>380</v>
      </c>
      <c r="M27" s="67" t="s">
        <v>417</v>
      </c>
      <c r="N27" s="69" t="s">
        <v>14</v>
      </c>
      <c r="O27" s="72" t="s">
        <v>391</v>
      </c>
    </row>
    <row r="28" spans="1:15" s="37" customFormat="1" ht="76.5" x14ac:dyDescent="0.2">
      <c r="A28" s="75" t="s">
        <v>272</v>
      </c>
      <c r="B28" s="64" t="s">
        <v>624</v>
      </c>
      <c r="C28" s="295">
        <v>5.41</v>
      </c>
      <c r="D28" s="301">
        <v>840618.54</v>
      </c>
      <c r="E28" s="302">
        <f t="shared" si="0"/>
        <v>3.7258953054488619E-2</v>
      </c>
      <c r="F28" s="303" t="s">
        <v>665</v>
      </c>
      <c r="G28" s="306">
        <v>5.46</v>
      </c>
      <c r="H28" s="307">
        <v>1315898.42</v>
      </c>
      <c r="I28" s="302">
        <f t="shared" si="1"/>
        <v>3.6351531193029731E-2</v>
      </c>
      <c r="J28" s="303" t="s">
        <v>665</v>
      </c>
      <c r="K28" s="71" t="s">
        <v>642</v>
      </c>
      <c r="L28" s="67" t="s">
        <v>446</v>
      </c>
      <c r="M28" s="67" t="s">
        <v>447</v>
      </c>
      <c r="N28" s="64" t="s">
        <v>14</v>
      </c>
      <c r="O28" s="67" t="s">
        <v>393</v>
      </c>
    </row>
    <row r="29" spans="1:15" ht="76.5" x14ac:dyDescent="0.2">
      <c r="A29" s="68" t="s">
        <v>273</v>
      </c>
      <c r="B29" s="64" t="s">
        <v>625</v>
      </c>
      <c r="C29" s="296">
        <v>5.41</v>
      </c>
      <c r="D29" s="307">
        <v>840618.54</v>
      </c>
      <c r="E29" s="305">
        <f t="shared" si="0"/>
        <v>3.7258953054488619E-2</v>
      </c>
      <c r="F29" s="303" t="s">
        <v>665</v>
      </c>
      <c r="G29" s="306">
        <v>5.46</v>
      </c>
      <c r="H29" s="307">
        <v>1315898.42</v>
      </c>
      <c r="I29" s="305">
        <f t="shared" si="1"/>
        <v>3.6351531193029731E-2</v>
      </c>
      <c r="J29" s="303" t="s">
        <v>665</v>
      </c>
      <c r="K29" s="71" t="s">
        <v>642</v>
      </c>
      <c r="L29" s="72" t="s">
        <v>446</v>
      </c>
      <c r="M29" s="67" t="s">
        <v>447</v>
      </c>
      <c r="N29" s="69" t="s">
        <v>14</v>
      </c>
      <c r="O29" s="72" t="s">
        <v>393</v>
      </c>
    </row>
    <row r="30" spans="1:15" s="37" customFormat="1" ht="153" x14ac:dyDescent="0.2">
      <c r="A30" s="63" t="s">
        <v>736</v>
      </c>
      <c r="B30" s="64" t="s">
        <v>725</v>
      </c>
      <c r="C30" s="298">
        <v>6.35</v>
      </c>
      <c r="D30" s="301">
        <v>986677.96</v>
      </c>
      <c r="E30" s="302">
        <f t="shared" si="0"/>
        <v>4.3732782519332256E-2</v>
      </c>
      <c r="F30" s="303" t="s">
        <v>665</v>
      </c>
      <c r="G30" s="309">
        <v>6.41</v>
      </c>
      <c r="H30" s="310">
        <v>1544855.11</v>
      </c>
      <c r="I30" s="302">
        <f t="shared" si="1"/>
        <v>4.2676431452722915E-2</v>
      </c>
      <c r="J30" s="303" t="s">
        <v>665</v>
      </c>
      <c r="K30" s="71" t="s">
        <v>769</v>
      </c>
      <c r="L30" s="67" t="s">
        <v>515</v>
      </c>
      <c r="M30" s="67" t="s">
        <v>516</v>
      </c>
      <c r="N30" s="64" t="s">
        <v>14</v>
      </c>
      <c r="O30" s="67" t="s">
        <v>392</v>
      </c>
    </row>
    <row r="31" spans="1:15" ht="153" x14ac:dyDescent="0.2">
      <c r="A31" s="68" t="s">
        <v>735</v>
      </c>
      <c r="B31" s="69" t="s">
        <v>726</v>
      </c>
      <c r="C31" s="297">
        <v>3.18</v>
      </c>
      <c r="D31" s="308">
        <v>494115.89177952753</v>
      </c>
      <c r="E31" s="305">
        <f t="shared" si="0"/>
        <v>2.1900826521492372E-2</v>
      </c>
      <c r="F31" s="303" t="s">
        <v>665</v>
      </c>
      <c r="G31" s="309">
        <v>3.2</v>
      </c>
      <c r="H31" s="310">
        <v>771222.51981279254</v>
      </c>
      <c r="I31" s="305">
        <f t="shared" si="1"/>
        <v>2.1304926778270408E-2</v>
      </c>
      <c r="J31" s="303" t="s">
        <v>665</v>
      </c>
      <c r="K31" s="71" t="s">
        <v>769</v>
      </c>
      <c r="L31" s="72" t="s">
        <v>440</v>
      </c>
      <c r="M31" s="67" t="s">
        <v>441</v>
      </c>
      <c r="N31" s="69" t="s">
        <v>14</v>
      </c>
      <c r="O31" s="72" t="s">
        <v>392</v>
      </c>
    </row>
    <row r="32" spans="1:15" ht="153" x14ac:dyDescent="0.2">
      <c r="A32" s="68" t="s">
        <v>276</v>
      </c>
      <c r="B32" s="69" t="s">
        <v>730</v>
      </c>
      <c r="C32" s="297">
        <v>3.17</v>
      </c>
      <c r="D32" s="308">
        <v>492562.06822047243</v>
      </c>
      <c r="E32" s="305">
        <f t="shared" si="0"/>
        <v>2.183195599783988E-2</v>
      </c>
      <c r="F32" s="303" t="s">
        <v>665</v>
      </c>
      <c r="G32" s="309">
        <v>3.21</v>
      </c>
      <c r="H32" s="310">
        <v>773632.59018720756</v>
      </c>
      <c r="I32" s="305">
        <f t="shared" si="1"/>
        <v>2.1371504674452504E-2</v>
      </c>
      <c r="J32" s="303" t="s">
        <v>665</v>
      </c>
      <c r="K32" s="71" t="s">
        <v>769</v>
      </c>
      <c r="L32" s="72" t="s">
        <v>440</v>
      </c>
      <c r="M32" s="67" t="s">
        <v>441</v>
      </c>
      <c r="N32" s="69" t="s">
        <v>14</v>
      </c>
      <c r="O32" s="72" t="s">
        <v>392</v>
      </c>
    </row>
    <row r="33" spans="1:15" ht="76.5" x14ac:dyDescent="0.2">
      <c r="A33" s="56" t="s">
        <v>277</v>
      </c>
      <c r="B33" s="76"/>
      <c r="C33" s="299">
        <v>0</v>
      </c>
      <c r="D33" s="312"/>
      <c r="E33" s="313"/>
      <c r="F33" s="314"/>
      <c r="G33" s="315">
        <v>0</v>
      </c>
      <c r="H33" s="316"/>
      <c r="I33" s="313"/>
      <c r="J33" s="314"/>
      <c r="K33" s="77"/>
      <c r="L33" s="78"/>
      <c r="M33" s="78"/>
      <c r="N33" s="76"/>
      <c r="O33" s="78"/>
    </row>
    <row r="34" spans="1:15" s="37" customFormat="1" ht="76.5" x14ac:dyDescent="0.2">
      <c r="A34" s="79" t="s">
        <v>278</v>
      </c>
      <c r="B34" s="64" t="s">
        <v>731</v>
      </c>
      <c r="C34" s="298">
        <v>2.35</v>
      </c>
      <c r="D34" s="317">
        <v>365148.54</v>
      </c>
      <c r="E34" s="302">
        <f t="shared" ref="E34:E43" si="2">D34/$D$9</f>
        <v>1.6184573218876494E-2</v>
      </c>
      <c r="F34" s="311" t="s">
        <v>406</v>
      </c>
      <c r="G34" s="309">
        <v>2.85</v>
      </c>
      <c r="H34" s="310">
        <v>686870.06</v>
      </c>
      <c r="I34" s="302">
        <f t="shared" si="1"/>
        <v>1.8974700502830764E-2</v>
      </c>
      <c r="J34" s="311" t="s">
        <v>406</v>
      </c>
      <c r="K34" s="71" t="s">
        <v>643</v>
      </c>
      <c r="L34" s="67" t="s">
        <v>381</v>
      </c>
      <c r="M34" s="67" t="s">
        <v>418</v>
      </c>
      <c r="N34" s="64" t="s">
        <v>14</v>
      </c>
      <c r="O34" s="67" t="s">
        <v>394</v>
      </c>
    </row>
    <row r="35" spans="1:15" ht="63.75" x14ac:dyDescent="0.2">
      <c r="A35" s="80" t="s">
        <v>733</v>
      </c>
      <c r="B35" s="69" t="s">
        <v>727</v>
      </c>
      <c r="C35" s="297">
        <v>2.35</v>
      </c>
      <c r="D35" s="308">
        <v>365148.54</v>
      </c>
      <c r="E35" s="305">
        <f t="shared" si="2"/>
        <v>1.6184573218876494E-2</v>
      </c>
      <c r="F35" s="311" t="s">
        <v>406</v>
      </c>
      <c r="G35" s="309">
        <v>2.85</v>
      </c>
      <c r="H35" s="307">
        <v>686870.06</v>
      </c>
      <c r="I35" s="305">
        <f t="shared" si="1"/>
        <v>1.8974700502830764E-2</v>
      </c>
      <c r="J35" s="311" t="s">
        <v>406</v>
      </c>
      <c r="K35" s="71" t="s">
        <v>643</v>
      </c>
      <c r="L35" s="72" t="s">
        <v>381</v>
      </c>
      <c r="M35" s="67" t="s">
        <v>418</v>
      </c>
      <c r="N35" s="69" t="s">
        <v>14</v>
      </c>
      <c r="O35" s="72" t="s">
        <v>394</v>
      </c>
    </row>
    <row r="36" spans="1:15" s="37" customFormat="1" ht="102" x14ac:dyDescent="0.2">
      <c r="A36" s="73" t="s">
        <v>280</v>
      </c>
      <c r="B36" s="64" t="s">
        <v>728</v>
      </c>
      <c r="C36" s="298">
        <v>4.9400000000000004</v>
      </c>
      <c r="D36" s="317">
        <v>767588.84</v>
      </c>
      <c r="E36" s="302">
        <f t="shared" si="2"/>
        <v>3.4022038765299391E-2</v>
      </c>
      <c r="F36" s="311" t="s">
        <v>408</v>
      </c>
      <c r="G36" s="309">
        <v>5.8</v>
      </c>
      <c r="H36" s="310">
        <v>1397840.82</v>
      </c>
      <c r="I36" s="302">
        <f t="shared" si="1"/>
        <v>3.8615179864050803E-2</v>
      </c>
      <c r="J36" s="311" t="s">
        <v>408</v>
      </c>
      <c r="K36" s="71" t="s">
        <v>644</v>
      </c>
      <c r="L36" s="67" t="s">
        <v>476</v>
      </c>
      <c r="M36" s="67" t="s">
        <v>477</v>
      </c>
      <c r="N36" s="64" t="s">
        <v>14</v>
      </c>
      <c r="O36" s="67" t="s">
        <v>395</v>
      </c>
    </row>
    <row r="37" spans="1:15" ht="89.25" x14ac:dyDescent="0.2">
      <c r="A37" s="74" t="s">
        <v>281</v>
      </c>
      <c r="B37" s="69" t="s">
        <v>729</v>
      </c>
      <c r="C37" s="296">
        <v>1.47</v>
      </c>
      <c r="D37" s="304">
        <v>228412.06</v>
      </c>
      <c r="E37" s="305">
        <f t="shared" si="2"/>
        <v>1.0123966835919462E-2</v>
      </c>
      <c r="F37" s="318" t="s">
        <v>408</v>
      </c>
      <c r="G37" s="306">
        <v>1.8</v>
      </c>
      <c r="H37" s="307">
        <v>433812.67</v>
      </c>
      <c r="I37" s="305">
        <f t="shared" si="1"/>
        <v>1.1984021384748311E-2</v>
      </c>
      <c r="J37" s="318" t="s">
        <v>408</v>
      </c>
      <c r="K37" s="71" t="s">
        <v>644</v>
      </c>
      <c r="L37" s="72" t="s">
        <v>381</v>
      </c>
      <c r="M37" s="67" t="s">
        <v>418</v>
      </c>
      <c r="N37" s="69" t="s">
        <v>14</v>
      </c>
      <c r="O37" s="72" t="s">
        <v>395</v>
      </c>
    </row>
    <row r="38" spans="1:15" ht="76.5" x14ac:dyDescent="0.2">
      <c r="A38" s="74" t="s">
        <v>734</v>
      </c>
      <c r="B38" s="69" t="s">
        <v>732</v>
      </c>
      <c r="C38" s="297">
        <v>3.47</v>
      </c>
      <c r="D38" s="308">
        <v>539176.78</v>
      </c>
      <c r="E38" s="305">
        <f t="shared" si="2"/>
        <v>2.3898071929379931E-2</v>
      </c>
      <c r="F38" s="311" t="s">
        <v>408</v>
      </c>
      <c r="G38" s="309">
        <v>4</v>
      </c>
      <c r="H38" s="310">
        <v>964028.15</v>
      </c>
      <c r="I38" s="305">
        <f t="shared" si="1"/>
        <v>2.6631158479302489E-2</v>
      </c>
      <c r="J38" s="311" t="s">
        <v>408</v>
      </c>
      <c r="K38" s="71" t="s">
        <v>644</v>
      </c>
      <c r="L38" s="72" t="s">
        <v>381</v>
      </c>
      <c r="M38" s="67" t="s">
        <v>418</v>
      </c>
      <c r="N38" s="69" t="s">
        <v>14</v>
      </c>
      <c r="O38" s="72" t="s">
        <v>395</v>
      </c>
    </row>
    <row r="39" spans="1:15" s="37" customFormat="1" ht="89.25" x14ac:dyDescent="0.2">
      <c r="A39" s="73" t="s">
        <v>283</v>
      </c>
      <c r="B39" s="64" t="s">
        <v>626</v>
      </c>
      <c r="C39" s="298">
        <v>3.64</v>
      </c>
      <c r="D39" s="317">
        <v>565591.77</v>
      </c>
      <c r="E39" s="302">
        <f t="shared" si="2"/>
        <v>2.5068870365903571E-2</v>
      </c>
      <c r="F39" s="311" t="s">
        <v>408</v>
      </c>
      <c r="G39" s="309">
        <v>4.63</v>
      </c>
      <c r="H39" s="310">
        <v>1115862.58</v>
      </c>
      <c r="I39" s="302">
        <f t="shared" si="1"/>
        <v>3.0825565839652458E-2</v>
      </c>
      <c r="J39" s="311" t="s">
        <v>408</v>
      </c>
      <c r="K39" s="71" t="s">
        <v>645</v>
      </c>
      <c r="L39" s="67" t="s">
        <v>442</v>
      </c>
      <c r="M39" s="67" t="s">
        <v>443</v>
      </c>
      <c r="N39" s="64" t="s">
        <v>14</v>
      </c>
      <c r="O39" s="67" t="s">
        <v>392</v>
      </c>
    </row>
    <row r="40" spans="1:15" ht="114.75" x14ac:dyDescent="0.2">
      <c r="A40" s="74" t="s">
        <v>284</v>
      </c>
      <c r="B40" s="64" t="s">
        <v>627</v>
      </c>
      <c r="C40" s="297">
        <v>3.64</v>
      </c>
      <c r="D40" s="308">
        <v>565591.77</v>
      </c>
      <c r="E40" s="305">
        <f t="shared" si="2"/>
        <v>2.5068870365903571E-2</v>
      </c>
      <c r="F40" s="311" t="s">
        <v>409</v>
      </c>
      <c r="G40" s="309">
        <v>4.63</v>
      </c>
      <c r="H40" s="307">
        <v>1115862.58</v>
      </c>
      <c r="I40" s="305">
        <f t="shared" si="1"/>
        <v>3.0825565839652458E-2</v>
      </c>
      <c r="J40" s="311" t="s">
        <v>409</v>
      </c>
      <c r="K40" s="71" t="s">
        <v>645</v>
      </c>
      <c r="L40" s="72" t="s">
        <v>444</v>
      </c>
      <c r="M40" s="67" t="s">
        <v>445</v>
      </c>
      <c r="N40" s="69" t="s">
        <v>14</v>
      </c>
      <c r="O40" s="72" t="s">
        <v>392</v>
      </c>
    </row>
    <row r="41" spans="1:15" s="37" customFormat="1" ht="102" x14ac:dyDescent="0.2">
      <c r="A41" s="73" t="s">
        <v>285</v>
      </c>
      <c r="B41" s="64" t="s">
        <v>738</v>
      </c>
      <c r="C41" s="298">
        <v>3.88</v>
      </c>
      <c r="D41" s="317">
        <v>602883.54</v>
      </c>
      <c r="E41" s="302">
        <f t="shared" si="2"/>
        <v>2.672176313668256E-2</v>
      </c>
      <c r="F41" s="311" t="s">
        <v>408</v>
      </c>
      <c r="G41" s="309">
        <v>4.63</v>
      </c>
      <c r="H41" s="310">
        <v>1115862.58</v>
      </c>
      <c r="I41" s="302">
        <f t="shared" si="1"/>
        <v>3.0825565839652458E-2</v>
      </c>
      <c r="J41" s="311" t="s">
        <v>408</v>
      </c>
      <c r="K41" s="71" t="s">
        <v>646</v>
      </c>
      <c r="L41" s="67" t="s">
        <v>517</v>
      </c>
      <c r="M41" s="67" t="s">
        <v>518</v>
      </c>
      <c r="N41" s="64" t="s">
        <v>14</v>
      </c>
      <c r="O41" s="67" t="s">
        <v>392</v>
      </c>
    </row>
    <row r="42" spans="1:15" ht="76.5" x14ac:dyDescent="0.2">
      <c r="A42" s="74" t="s">
        <v>739</v>
      </c>
      <c r="B42" s="69" t="s">
        <v>737</v>
      </c>
      <c r="C42" s="297">
        <v>1.41</v>
      </c>
      <c r="D42" s="308">
        <v>219089.12</v>
      </c>
      <c r="E42" s="305">
        <f t="shared" si="2"/>
        <v>9.710743754032863E-3</v>
      </c>
      <c r="F42" s="311" t="s">
        <v>406</v>
      </c>
      <c r="G42" s="309">
        <v>1.65</v>
      </c>
      <c r="H42" s="310">
        <v>397661.61</v>
      </c>
      <c r="I42" s="305">
        <f t="shared" si="1"/>
        <v>1.0985352820915633E-2</v>
      </c>
      <c r="J42" s="311" t="s">
        <v>406</v>
      </c>
      <c r="K42" s="71" t="s">
        <v>646</v>
      </c>
      <c r="L42" s="72" t="s">
        <v>381</v>
      </c>
      <c r="M42" s="67" t="s">
        <v>418</v>
      </c>
      <c r="N42" s="69" t="s">
        <v>14</v>
      </c>
      <c r="O42" s="72" t="s">
        <v>392</v>
      </c>
    </row>
    <row r="43" spans="1:15" ht="102" x14ac:dyDescent="0.2">
      <c r="A43" s="74" t="s">
        <v>287</v>
      </c>
      <c r="B43" s="69" t="s">
        <v>740</v>
      </c>
      <c r="C43" s="297">
        <v>2.4700000000000002</v>
      </c>
      <c r="D43" s="308">
        <v>383794.42</v>
      </c>
      <c r="E43" s="305">
        <f t="shared" si="2"/>
        <v>1.7011019382649695E-2</v>
      </c>
      <c r="F43" s="311" t="s">
        <v>408</v>
      </c>
      <c r="G43" s="309">
        <v>2.98</v>
      </c>
      <c r="H43" s="310">
        <v>718200.97</v>
      </c>
      <c r="I43" s="305">
        <f t="shared" si="1"/>
        <v>1.984021301873682E-2</v>
      </c>
      <c r="J43" s="311" t="s">
        <v>408</v>
      </c>
      <c r="K43" s="71" t="s">
        <v>646</v>
      </c>
      <c r="L43" s="72" t="s">
        <v>381</v>
      </c>
      <c r="M43" s="67" t="s">
        <v>418</v>
      </c>
      <c r="N43" s="69" t="s">
        <v>14</v>
      </c>
      <c r="O43" s="72" t="s">
        <v>392</v>
      </c>
    </row>
    <row r="44" spans="1:15" ht="38.25" x14ac:dyDescent="0.2">
      <c r="A44" s="56" t="s">
        <v>288</v>
      </c>
      <c r="B44" s="76"/>
      <c r="C44" s="299">
        <v>0</v>
      </c>
      <c r="D44" s="312"/>
      <c r="E44" s="313"/>
      <c r="F44" s="314"/>
      <c r="G44" s="315">
        <v>0</v>
      </c>
      <c r="H44" s="316"/>
      <c r="I44" s="313"/>
      <c r="J44" s="314"/>
      <c r="K44" s="77"/>
      <c r="L44" s="78"/>
      <c r="M44" s="78"/>
      <c r="N44" s="76"/>
      <c r="O44" s="78"/>
    </row>
    <row r="45" spans="1:15" s="37" customFormat="1" ht="127.5" x14ac:dyDescent="0.2">
      <c r="A45" s="63" t="s">
        <v>289</v>
      </c>
      <c r="B45" s="64" t="s">
        <v>628</v>
      </c>
      <c r="C45" s="298">
        <v>6.35</v>
      </c>
      <c r="D45" s="317">
        <v>986677.96</v>
      </c>
      <c r="E45" s="302">
        <f t="shared" ref="E45:E51" si="3">D45/$D$9</f>
        <v>4.3732782519332256E-2</v>
      </c>
      <c r="F45" s="311" t="s">
        <v>405</v>
      </c>
      <c r="G45" s="309">
        <v>6.4</v>
      </c>
      <c r="H45" s="310">
        <v>1542445.04</v>
      </c>
      <c r="I45" s="302">
        <f t="shared" si="1"/>
        <v>4.2609853566883987E-2</v>
      </c>
      <c r="J45" s="311" t="s">
        <v>405</v>
      </c>
      <c r="K45" s="71" t="s">
        <v>647</v>
      </c>
      <c r="L45" s="67" t="s">
        <v>446</v>
      </c>
      <c r="M45" s="67" t="s">
        <v>447</v>
      </c>
      <c r="N45" s="64" t="s">
        <v>14</v>
      </c>
      <c r="O45" s="67" t="s">
        <v>391</v>
      </c>
    </row>
    <row r="46" spans="1:15" ht="76.5" x14ac:dyDescent="0.2">
      <c r="A46" s="68" t="s">
        <v>290</v>
      </c>
      <c r="B46" s="64" t="s">
        <v>629</v>
      </c>
      <c r="C46" s="297">
        <v>6.35</v>
      </c>
      <c r="D46" s="308">
        <v>986677.96</v>
      </c>
      <c r="E46" s="305">
        <f t="shared" si="3"/>
        <v>4.3732782519332256E-2</v>
      </c>
      <c r="F46" s="311" t="s">
        <v>405</v>
      </c>
      <c r="G46" s="309">
        <v>6.4</v>
      </c>
      <c r="H46" s="307">
        <v>1542445.04</v>
      </c>
      <c r="I46" s="305">
        <f t="shared" si="1"/>
        <v>4.2609853566883987E-2</v>
      </c>
      <c r="J46" s="311" t="s">
        <v>405</v>
      </c>
      <c r="K46" s="71" t="s">
        <v>647</v>
      </c>
      <c r="L46" s="72" t="s">
        <v>446</v>
      </c>
      <c r="M46" s="67" t="s">
        <v>447</v>
      </c>
      <c r="N46" s="69" t="s">
        <v>14</v>
      </c>
      <c r="O46" s="72" t="s">
        <v>391</v>
      </c>
    </row>
    <row r="47" spans="1:15" s="37" customFormat="1" ht="51" x14ac:dyDescent="0.2">
      <c r="A47" s="73" t="s">
        <v>291</v>
      </c>
      <c r="B47" s="64" t="s">
        <v>741</v>
      </c>
      <c r="C47" s="295">
        <v>0.94</v>
      </c>
      <c r="D47" s="301">
        <v>146059.41</v>
      </c>
      <c r="E47" s="302">
        <f t="shared" si="3"/>
        <v>6.4738290216110458E-3</v>
      </c>
      <c r="F47" s="318" t="s">
        <v>409</v>
      </c>
      <c r="G47" s="306">
        <v>0.95</v>
      </c>
      <c r="H47" s="307">
        <v>228956.69</v>
      </c>
      <c r="I47" s="302">
        <f t="shared" si="1"/>
        <v>6.3249002596931754E-3</v>
      </c>
      <c r="J47" s="318" t="s">
        <v>409</v>
      </c>
      <c r="K47" s="71" t="s">
        <v>806</v>
      </c>
      <c r="L47" s="67" t="s">
        <v>381</v>
      </c>
      <c r="M47" s="67" t="s">
        <v>418</v>
      </c>
      <c r="N47" s="64" t="s">
        <v>14</v>
      </c>
      <c r="O47" s="67" t="s">
        <v>391</v>
      </c>
    </row>
    <row r="48" spans="1:15" ht="89.25" x14ac:dyDescent="0.2">
      <c r="A48" s="74" t="s">
        <v>292</v>
      </c>
      <c r="B48" s="69" t="s">
        <v>742</v>
      </c>
      <c r="C48" s="297">
        <v>0.94</v>
      </c>
      <c r="D48" s="308">
        <v>146059.41</v>
      </c>
      <c r="E48" s="305">
        <f t="shared" si="3"/>
        <v>6.4738290216110458E-3</v>
      </c>
      <c r="F48" s="311" t="s">
        <v>409</v>
      </c>
      <c r="G48" s="309">
        <v>0.95</v>
      </c>
      <c r="H48" s="307">
        <v>228956.69</v>
      </c>
      <c r="I48" s="305">
        <f t="shared" si="1"/>
        <v>6.3249002596931754E-3</v>
      </c>
      <c r="J48" s="311" t="s">
        <v>409</v>
      </c>
      <c r="K48" s="71" t="s">
        <v>806</v>
      </c>
      <c r="L48" s="72" t="s">
        <v>381</v>
      </c>
      <c r="M48" s="67" t="s">
        <v>418</v>
      </c>
      <c r="N48" s="69" t="s">
        <v>14</v>
      </c>
      <c r="O48" s="72" t="s">
        <v>391</v>
      </c>
    </row>
    <row r="49" spans="1:15" s="37" customFormat="1" ht="114.75" x14ac:dyDescent="0.2">
      <c r="A49" s="63" t="s">
        <v>293</v>
      </c>
      <c r="B49" s="64" t="s">
        <v>743</v>
      </c>
      <c r="C49" s="298">
        <v>9.94</v>
      </c>
      <c r="D49" s="317">
        <v>1544500.61</v>
      </c>
      <c r="E49" s="302">
        <f t="shared" si="3"/>
        <v>6.8457300169252805E-2</v>
      </c>
      <c r="F49" s="311" t="s">
        <v>405</v>
      </c>
      <c r="G49" s="309">
        <v>9.02</v>
      </c>
      <c r="H49" s="310">
        <v>2173883.48</v>
      </c>
      <c r="I49" s="302">
        <f t="shared" si="1"/>
        <v>6.0053262419170646E-2</v>
      </c>
      <c r="J49" s="311" t="s">
        <v>405</v>
      </c>
      <c r="K49" s="71" t="s">
        <v>806</v>
      </c>
      <c r="L49" s="67" t="s">
        <v>383</v>
      </c>
      <c r="M49" s="67" t="s">
        <v>419</v>
      </c>
      <c r="N49" s="64" t="s">
        <v>14</v>
      </c>
      <c r="O49" s="67" t="s">
        <v>398</v>
      </c>
    </row>
    <row r="50" spans="1:15" ht="63.75" x14ac:dyDescent="0.2">
      <c r="A50" s="68" t="s">
        <v>294</v>
      </c>
      <c r="B50" s="69" t="s">
        <v>744</v>
      </c>
      <c r="C50" s="297">
        <v>7.83</v>
      </c>
      <c r="D50" s="308">
        <v>1216643.8400000001</v>
      </c>
      <c r="E50" s="305">
        <f t="shared" si="3"/>
        <v>5.3925619721155289E-2</v>
      </c>
      <c r="F50" s="311" t="s">
        <v>410</v>
      </c>
      <c r="G50" s="309">
        <v>7.1</v>
      </c>
      <c r="H50" s="310">
        <v>1711149.97</v>
      </c>
      <c r="I50" s="305">
        <f t="shared" si="1"/>
        <v>4.7270306404355207E-2</v>
      </c>
      <c r="J50" s="311" t="s">
        <v>410</v>
      </c>
      <c r="K50" s="71" t="s">
        <v>806</v>
      </c>
      <c r="L50" s="72" t="s">
        <v>384</v>
      </c>
      <c r="M50" s="67" t="s">
        <v>420</v>
      </c>
      <c r="N50" s="69" t="s">
        <v>14</v>
      </c>
      <c r="O50" s="72" t="s">
        <v>397</v>
      </c>
    </row>
    <row r="51" spans="1:15" ht="89.25" x14ac:dyDescent="0.2">
      <c r="A51" s="68" t="s">
        <v>382</v>
      </c>
      <c r="B51" s="69" t="s">
        <v>745</v>
      </c>
      <c r="C51" s="297">
        <v>2.11</v>
      </c>
      <c r="D51" s="308">
        <v>327856.77</v>
      </c>
      <c r="E51" s="305">
        <f t="shared" si="3"/>
        <v>1.4531680448097509E-2</v>
      </c>
      <c r="F51" s="303" t="s">
        <v>665</v>
      </c>
      <c r="G51" s="309">
        <v>1.92</v>
      </c>
      <c r="H51" s="310">
        <v>462733.51</v>
      </c>
      <c r="I51" s="305">
        <f t="shared" si="1"/>
        <v>1.2782956014815442E-2</v>
      </c>
      <c r="J51" s="303" t="s">
        <v>665</v>
      </c>
      <c r="K51" s="71" t="s">
        <v>642</v>
      </c>
      <c r="L51" s="72" t="s">
        <v>385</v>
      </c>
      <c r="M51" s="67" t="s">
        <v>421</v>
      </c>
      <c r="N51" s="69" t="s">
        <v>14</v>
      </c>
      <c r="O51" s="72" t="s">
        <v>396</v>
      </c>
    </row>
    <row r="52" spans="1:15" ht="25.5" x14ac:dyDescent="0.2">
      <c r="A52" s="56" t="s">
        <v>296</v>
      </c>
      <c r="B52" s="76"/>
      <c r="C52" s="299">
        <v>0</v>
      </c>
      <c r="D52" s="312"/>
      <c r="E52" s="313"/>
      <c r="F52" s="314"/>
      <c r="G52" s="315">
        <v>0</v>
      </c>
      <c r="H52" s="316"/>
      <c r="I52" s="313"/>
      <c r="J52" s="314"/>
      <c r="K52" s="77"/>
      <c r="L52" s="78"/>
      <c r="M52" s="78"/>
      <c r="N52" s="76"/>
      <c r="O52" s="78"/>
    </row>
    <row r="53" spans="1:15" s="37" customFormat="1" ht="267.75" x14ac:dyDescent="0.2">
      <c r="A53" s="63" t="s">
        <v>297</v>
      </c>
      <c r="B53" s="64" t="s">
        <v>746</v>
      </c>
      <c r="C53" s="298">
        <v>15.4</v>
      </c>
      <c r="D53" s="317">
        <v>2392888.27</v>
      </c>
      <c r="E53" s="302">
        <f t="shared" ref="E53:E68" si="4">D53/$D$9</f>
        <v>0.10606060593972445</v>
      </c>
      <c r="F53" s="311" t="s">
        <v>411</v>
      </c>
      <c r="G53" s="309">
        <v>15.54</v>
      </c>
      <c r="H53" s="310">
        <v>3745249.36</v>
      </c>
      <c r="I53" s="302">
        <f t="shared" si="1"/>
        <v>0.10346205061612176</v>
      </c>
      <c r="J53" s="311" t="s">
        <v>411</v>
      </c>
      <c r="K53" s="71" t="s">
        <v>767</v>
      </c>
      <c r="L53" s="67" t="s">
        <v>448</v>
      </c>
      <c r="M53" s="67" t="s">
        <v>449</v>
      </c>
      <c r="N53" s="64" t="s">
        <v>14</v>
      </c>
      <c r="O53" s="67" t="s">
        <v>399</v>
      </c>
    </row>
    <row r="54" spans="1:15" ht="102" x14ac:dyDescent="0.2">
      <c r="A54" s="68" t="s">
        <v>298</v>
      </c>
      <c r="B54" s="69" t="s">
        <v>639</v>
      </c>
      <c r="C54" s="295">
        <v>15.4</v>
      </c>
      <c r="D54" s="304">
        <v>2392888.27</v>
      </c>
      <c r="E54" s="305">
        <f t="shared" si="4"/>
        <v>0.10606060593972445</v>
      </c>
      <c r="F54" s="318" t="s">
        <v>411</v>
      </c>
      <c r="G54" s="306">
        <v>15.54</v>
      </c>
      <c r="H54" s="307">
        <v>3745249.36</v>
      </c>
      <c r="I54" s="305">
        <f t="shared" si="1"/>
        <v>0.10346205061612176</v>
      </c>
      <c r="J54" s="318" t="s">
        <v>411</v>
      </c>
      <c r="K54" s="71" t="s">
        <v>767</v>
      </c>
      <c r="L54" s="72" t="s">
        <v>448</v>
      </c>
      <c r="M54" s="67" t="s">
        <v>449</v>
      </c>
      <c r="N54" s="69" t="s">
        <v>14</v>
      </c>
      <c r="O54" s="72" t="s">
        <v>399</v>
      </c>
    </row>
    <row r="55" spans="1:15" s="37" customFormat="1" ht="216.75" x14ac:dyDescent="0.2">
      <c r="A55" s="63" t="s">
        <v>299</v>
      </c>
      <c r="B55" s="64" t="s">
        <v>630</v>
      </c>
      <c r="C55" s="298">
        <v>17.05</v>
      </c>
      <c r="D55" s="317">
        <v>2649269.16</v>
      </c>
      <c r="E55" s="302">
        <f t="shared" si="4"/>
        <v>0.1174242424645363</v>
      </c>
      <c r="F55" s="311" t="s">
        <v>411</v>
      </c>
      <c r="G55" s="309">
        <v>17.2</v>
      </c>
      <c r="H55" s="310">
        <v>4145321.04</v>
      </c>
      <c r="I55" s="302">
        <f t="shared" si="1"/>
        <v>0.11451398132287632</v>
      </c>
      <c r="J55" s="311" t="s">
        <v>411</v>
      </c>
      <c r="K55" s="71" t="s">
        <v>648</v>
      </c>
      <c r="L55" s="67" t="s">
        <v>386</v>
      </c>
      <c r="M55" s="67" t="s">
        <v>415</v>
      </c>
      <c r="N55" s="64" t="s">
        <v>14</v>
      </c>
      <c r="O55" s="67" t="s">
        <v>400</v>
      </c>
    </row>
    <row r="56" spans="1:15" ht="76.5" x14ac:dyDescent="0.2">
      <c r="A56" s="68" t="s">
        <v>300</v>
      </c>
      <c r="B56" s="64" t="s">
        <v>631</v>
      </c>
      <c r="C56" s="298">
        <v>10.02</v>
      </c>
      <c r="D56" s="308">
        <v>1556931.2</v>
      </c>
      <c r="E56" s="305">
        <f t="shared" si="4"/>
        <v>6.9008264426179119E-2</v>
      </c>
      <c r="F56" s="311" t="s">
        <v>412</v>
      </c>
      <c r="G56" s="309">
        <v>10.1</v>
      </c>
      <c r="H56" s="310">
        <v>2434171.08</v>
      </c>
      <c r="I56" s="305">
        <f t="shared" si="1"/>
        <v>6.7243675194769884E-2</v>
      </c>
      <c r="J56" s="311" t="s">
        <v>412</v>
      </c>
      <c r="K56" s="71" t="s">
        <v>649</v>
      </c>
      <c r="L56" s="72" t="s">
        <v>450</v>
      </c>
      <c r="M56" s="67" t="s">
        <v>416</v>
      </c>
      <c r="N56" s="69" t="s">
        <v>14</v>
      </c>
      <c r="O56" s="72" t="s">
        <v>402</v>
      </c>
    </row>
    <row r="57" spans="1:15" ht="89.25" x14ac:dyDescent="0.2">
      <c r="A57" s="68" t="s">
        <v>301</v>
      </c>
      <c r="B57" s="69" t="s">
        <v>632</v>
      </c>
      <c r="C57" s="298">
        <v>3.62</v>
      </c>
      <c r="D57" s="308">
        <v>562484.13</v>
      </c>
      <c r="E57" s="305">
        <f t="shared" si="4"/>
        <v>2.4931129634096428E-2</v>
      </c>
      <c r="F57" s="311" t="s">
        <v>413</v>
      </c>
      <c r="G57" s="309">
        <v>3.66</v>
      </c>
      <c r="H57" s="310">
        <v>882085.76</v>
      </c>
      <c r="I57" s="305">
        <f t="shared" si="1"/>
        <v>2.4367510084530187E-2</v>
      </c>
      <c r="J57" s="311" t="s">
        <v>413</v>
      </c>
      <c r="K57" s="71" t="s">
        <v>650</v>
      </c>
      <c r="L57" s="72" t="s">
        <v>451</v>
      </c>
      <c r="M57" s="67" t="s">
        <v>452</v>
      </c>
      <c r="N57" s="69" t="s">
        <v>14</v>
      </c>
      <c r="O57" s="72" t="s">
        <v>401</v>
      </c>
    </row>
    <row r="58" spans="1:15" s="37" customFormat="1" ht="114.75" x14ac:dyDescent="0.2">
      <c r="A58" s="82" t="s">
        <v>302</v>
      </c>
      <c r="B58" s="64" t="s">
        <v>633</v>
      </c>
      <c r="C58" s="298">
        <v>3.41</v>
      </c>
      <c r="D58" s="317">
        <v>529853.82999999996</v>
      </c>
      <c r="E58" s="302">
        <f t="shared" si="4"/>
        <v>2.3484848404260739E-2</v>
      </c>
      <c r="F58" s="311" t="s">
        <v>411</v>
      </c>
      <c r="G58" s="309">
        <v>3.44</v>
      </c>
      <c r="H58" s="310">
        <v>829064.2</v>
      </c>
      <c r="I58" s="302">
        <f t="shared" si="1"/>
        <v>2.2902796043576253E-2</v>
      </c>
      <c r="J58" s="311" t="s">
        <v>411</v>
      </c>
      <c r="K58" s="71" t="s">
        <v>651</v>
      </c>
      <c r="L58" s="67" t="s">
        <v>386</v>
      </c>
      <c r="M58" s="67" t="s">
        <v>415</v>
      </c>
      <c r="N58" s="64" t="s">
        <v>14</v>
      </c>
      <c r="O58" s="67" t="s">
        <v>396</v>
      </c>
    </row>
    <row r="59" spans="1:15" s="37" customFormat="1" ht="102" x14ac:dyDescent="0.2">
      <c r="A59" s="73" t="s">
        <v>303</v>
      </c>
      <c r="B59" s="64" t="s">
        <v>747</v>
      </c>
      <c r="C59" s="298">
        <v>3.41</v>
      </c>
      <c r="D59" s="317">
        <v>529853.82999999996</v>
      </c>
      <c r="E59" s="302">
        <f t="shared" si="4"/>
        <v>2.3484848404260739E-2</v>
      </c>
      <c r="F59" s="311" t="s">
        <v>412</v>
      </c>
      <c r="G59" s="309">
        <v>3.92</v>
      </c>
      <c r="H59" s="310">
        <v>944747.59</v>
      </c>
      <c r="I59" s="302">
        <f t="shared" si="1"/>
        <v>2.6098535392591066E-2</v>
      </c>
      <c r="J59" s="311" t="s">
        <v>412</v>
      </c>
      <c r="K59" s="71" t="s">
        <v>652</v>
      </c>
      <c r="L59" s="67" t="s">
        <v>453</v>
      </c>
      <c r="M59" s="67" t="s">
        <v>454</v>
      </c>
      <c r="N59" s="64" t="s">
        <v>14</v>
      </c>
      <c r="O59" s="67" t="s">
        <v>403</v>
      </c>
    </row>
    <row r="60" spans="1:15" ht="127.5" x14ac:dyDescent="0.2">
      <c r="A60" s="68" t="s">
        <v>304</v>
      </c>
      <c r="B60" s="64" t="s">
        <v>634</v>
      </c>
      <c r="C60" s="297">
        <v>3.41</v>
      </c>
      <c r="D60" s="308">
        <v>529853.82999999996</v>
      </c>
      <c r="E60" s="305">
        <f t="shared" si="4"/>
        <v>2.3484848404260739E-2</v>
      </c>
      <c r="F60" s="311" t="s">
        <v>412</v>
      </c>
      <c r="G60" s="309">
        <v>3.92</v>
      </c>
      <c r="H60" s="307">
        <v>944747.59</v>
      </c>
      <c r="I60" s="305">
        <f t="shared" si="1"/>
        <v>2.6098535392591066E-2</v>
      </c>
      <c r="J60" s="311" t="s">
        <v>412</v>
      </c>
      <c r="K60" s="71" t="s">
        <v>652</v>
      </c>
      <c r="L60" s="72" t="s">
        <v>387</v>
      </c>
      <c r="M60" s="67" t="s">
        <v>422</v>
      </c>
      <c r="N60" s="69" t="s">
        <v>14</v>
      </c>
      <c r="O60" s="72" t="s">
        <v>403</v>
      </c>
    </row>
    <row r="61" spans="1:15" s="37" customFormat="1" ht="191.25" x14ac:dyDescent="0.2">
      <c r="A61" s="63" t="s">
        <v>748</v>
      </c>
      <c r="B61" s="64" t="s">
        <v>749</v>
      </c>
      <c r="C61" s="295">
        <v>7.29</v>
      </c>
      <c r="D61" s="301">
        <v>1132737.3700000001</v>
      </c>
      <c r="E61" s="302">
        <f t="shared" si="4"/>
        <v>5.0206611540943302E-2</v>
      </c>
      <c r="F61" s="318" t="s">
        <v>412</v>
      </c>
      <c r="G61" s="306">
        <v>7.36</v>
      </c>
      <c r="H61" s="307">
        <v>1773811.79</v>
      </c>
      <c r="I61" s="302">
        <f t="shared" si="1"/>
        <v>4.9001331436167327E-2</v>
      </c>
      <c r="J61" s="318" t="s">
        <v>412</v>
      </c>
      <c r="K61" s="71" t="s">
        <v>320</v>
      </c>
      <c r="L61" s="67" t="s">
        <v>461</v>
      </c>
      <c r="M61" s="67" t="s">
        <v>460</v>
      </c>
      <c r="N61" s="64" t="s">
        <v>14</v>
      </c>
      <c r="O61" s="67" t="s">
        <v>404</v>
      </c>
    </row>
    <row r="62" spans="1:15" ht="76.5" x14ac:dyDescent="0.2">
      <c r="A62" s="74" t="s">
        <v>306</v>
      </c>
      <c r="B62" s="69" t="s">
        <v>750</v>
      </c>
      <c r="C62" s="297">
        <v>7.29</v>
      </c>
      <c r="D62" s="308">
        <v>1132737.3700000001</v>
      </c>
      <c r="E62" s="305">
        <f t="shared" si="4"/>
        <v>5.0206611540943302E-2</v>
      </c>
      <c r="F62" s="311" t="s">
        <v>412</v>
      </c>
      <c r="G62" s="309">
        <v>7.36</v>
      </c>
      <c r="H62" s="307">
        <v>1773811.79</v>
      </c>
      <c r="I62" s="305">
        <f t="shared" si="1"/>
        <v>4.9001331436167327E-2</v>
      </c>
      <c r="J62" s="311" t="s">
        <v>412</v>
      </c>
      <c r="K62" s="71" t="s">
        <v>320</v>
      </c>
      <c r="L62" s="72" t="s">
        <v>461</v>
      </c>
      <c r="M62" s="67" t="s">
        <v>460</v>
      </c>
      <c r="N62" s="69" t="s">
        <v>14</v>
      </c>
      <c r="O62" s="72" t="s">
        <v>404</v>
      </c>
    </row>
    <row r="63" spans="1:15" s="37" customFormat="1" ht="102" x14ac:dyDescent="0.2">
      <c r="A63" s="63" t="s">
        <v>436</v>
      </c>
      <c r="B63" s="64" t="s">
        <v>638</v>
      </c>
      <c r="C63" s="298">
        <v>10.82</v>
      </c>
      <c r="D63" s="317">
        <v>1681237.09</v>
      </c>
      <c r="E63" s="302">
        <f t="shared" si="4"/>
        <v>7.4517906552209828E-2</v>
      </c>
      <c r="F63" s="311" t="s">
        <v>414</v>
      </c>
      <c r="G63" s="309">
        <v>10.92</v>
      </c>
      <c r="H63" s="310">
        <v>2631796.85</v>
      </c>
      <c r="I63" s="302">
        <f t="shared" si="1"/>
        <v>7.2703062662308235E-2</v>
      </c>
      <c r="J63" s="311" t="s">
        <v>414</v>
      </c>
      <c r="K63" s="71" t="s">
        <v>321</v>
      </c>
      <c r="L63" s="67" t="s">
        <v>458</v>
      </c>
      <c r="M63" s="67" t="s">
        <v>459</v>
      </c>
      <c r="N63" s="64" t="s">
        <v>14</v>
      </c>
      <c r="O63" s="67" t="s">
        <v>404</v>
      </c>
    </row>
    <row r="64" spans="1:15" ht="102" x14ac:dyDescent="0.2">
      <c r="A64" s="68" t="s">
        <v>437</v>
      </c>
      <c r="B64" s="69" t="s">
        <v>637</v>
      </c>
      <c r="C64" s="298">
        <v>10.82</v>
      </c>
      <c r="D64" s="308">
        <v>1681237.09</v>
      </c>
      <c r="E64" s="305">
        <f t="shared" si="4"/>
        <v>7.4517906552209828E-2</v>
      </c>
      <c r="F64" s="311" t="s">
        <v>414</v>
      </c>
      <c r="G64" s="309">
        <v>10.92</v>
      </c>
      <c r="H64" s="307">
        <v>2631796.85</v>
      </c>
      <c r="I64" s="305">
        <f t="shared" si="1"/>
        <v>7.2703062662308235E-2</v>
      </c>
      <c r="J64" s="311" t="s">
        <v>414</v>
      </c>
      <c r="K64" s="71" t="s">
        <v>321</v>
      </c>
      <c r="L64" s="72" t="s">
        <v>458</v>
      </c>
      <c r="M64" s="67" t="s">
        <v>459</v>
      </c>
      <c r="N64" s="69" t="s">
        <v>14</v>
      </c>
      <c r="O64" s="72" t="s">
        <v>404</v>
      </c>
    </row>
    <row r="65" spans="1:15" s="37" customFormat="1" ht="102" x14ac:dyDescent="0.2">
      <c r="A65" s="63" t="s">
        <v>307</v>
      </c>
      <c r="B65" s="64" t="s">
        <v>640</v>
      </c>
      <c r="C65" s="298">
        <v>12.46</v>
      </c>
      <c r="D65" s="317">
        <v>1936064.15</v>
      </c>
      <c r="E65" s="302">
        <f t="shared" si="4"/>
        <v>8.5812672267885512E-2</v>
      </c>
      <c r="F65" s="311" t="s">
        <v>412</v>
      </c>
      <c r="G65" s="309">
        <v>12.58</v>
      </c>
      <c r="H65" s="310">
        <v>3031868.53</v>
      </c>
      <c r="I65" s="302">
        <f t="shared" si="1"/>
        <v>8.3754993369062794E-2</v>
      </c>
      <c r="J65" s="311" t="s">
        <v>412</v>
      </c>
      <c r="K65" s="71" t="s">
        <v>653</v>
      </c>
      <c r="L65" s="67" t="s">
        <v>461</v>
      </c>
      <c r="M65" s="67" t="s">
        <v>460</v>
      </c>
      <c r="N65" s="64" t="s">
        <v>14</v>
      </c>
      <c r="O65" s="67" t="s">
        <v>404</v>
      </c>
    </row>
    <row r="66" spans="1:15" ht="76.5" x14ac:dyDescent="0.2">
      <c r="A66" s="68" t="s">
        <v>308</v>
      </c>
      <c r="B66" s="64" t="s">
        <v>807</v>
      </c>
      <c r="C66" s="298">
        <v>12.46</v>
      </c>
      <c r="D66" s="308">
        <v>1936064.15</v>
      </c>
      <c r="E66" s="305">
        <f t="shared" si="4"/>
        <v>8.5812672267885512E-2</v>
      </c>
      <c r="F66" s="311" t="s">
        <v>411</v>
      </c>
      <c r="G66" s="309">
        <v>12.58</v>
      </c>
      <c r="H66" s="307">
        <v>3031868.53</v>
      </c>
      <c r="I66" s="305">
        <f t="shared" si="1"/>
        <v>8.3754993369062794E-2</v>
      </c>
      <c r="J66" s="311" t="s">
        <v>411</v>
      </c>
      <c r="K66" s="71" t="s">
        <v>653</v>
      </c>
      <c r="L66" s="72" t="s">
        <v>461</v>
      </c>
      <c r="M66" s="67" t="s">
        <v>460</v>
      </c>
      <c r="N66" s="69" t="s">
        <v>14</v>
      </c>
      <c r="O66" s="72" t="s">
        <v>404</v>
      </c>
    </row>
    <row r="67" spans="1:15" s="37" customFormat="1" ht="76.5" x14ac:dyDescent="0.2">
      <c r="A67" s="63" t="s">
        <v>309</v>
      </c>
      <c r="B67" s="64" t="s">
        <v>635</v>
      </c>
      <c r="C67" s="298">
        <v>14.34</v>
      </c>
      <c r="D67" s="317">
        <v>2228182.9700000002</v>
      </c>
      <c r="E67" s="302">
        <f t="shared" si="4"/>
        <v>9.8760330311107619E-2</v>
      </c>
      <c r="F67" s="311" t="s">
        <v>411</v>
      </c>
      <c r="G67" s="309">
        <v>14.47</v>
      </c>
      <c r="H67" s="310">
        <v>3487371.81</v>
      </c>
      <c r="I67" s="302">
        <f t="shared" si="1"/>
        <v>9.6338215173863928E-2</v>
      </c>
      <c r="J67" s="311" t="s">
        <v>411</v>
      </c>
      <c r="K67" s="71" t="s">
        <v>328</v>
      </c>
      <c r="L67" s="67" t="s">
        <v>461</v>
      </c>
      <c r="M67" s="67" t="s">
        <v>460</v>
      </c>
      <c r="N67" s="64" t="s">
        <v>14</v>
      </c>
      <c r="O67" s="67" t="s">
        <v>404</v>
      </c>
    </row>
    <row r="68" spans="1:15" ht="102.75" thickBot="1" x14ac:dyDescent="0.25">
      <c r="A68" s="68" t="s">
        <v>310</v>
      </c>
      <c r="B68" s="64" t="s">
        <v>636</v>
      </c>
      <c r="C68" s="300">
        <v>14.34</v>
      </c>
      <c r="D68" s="319">
        <v>2228182.9700000002</v>
      </c>
      <c r="E68" s="305">
        <f t="shared" si="4"/>
        <v>9.8760330311107619E-2</v>
      </c>
      <c r="F68" s="318" t="s">
        <v>411</v>
      </c>
      <c r="G68" s="320">
        <v>14.47</v>
      </c>
      <c r="H68" s="307">
        <v>3487371.81</v>
      </c>
      <c r="I68" s="305">
        <f t="shared" si="1"/>
        <v>9.6338215173863928E-2</v>
      </c>
      <c r="J68" s="318" t="s">
        <v>411</v>
      </c>
      <c r="K68" s="71" t="s">
        <v>328</v>
      </c>
      <c r="L68" s="72" t="s">
        <v>448</v>
      </c>
      <c r="M68" s="67" t="s">
        <v>449</v>
      </c>
      <c r="N68" s="69" t="s">
        <v>14</v>
      </c>
      <c r="O68" s="72" t="s">
        <v>404</v>
      </c>
    </row>
    <row r="69" spans="1:15" x14ac:dyDescent="0.2">
      <c r="C69" s="39"/>
      <c r="D69" s="83"/>
      <c r="G69" s="39"/>
      <c r="H69" s="83"/>
      <c r="I69" s="41"/>
      <c r="J69" s="39"/>
    </row>
    <row r="70" spans="1:15" x14ac:dyDescent="0.2">
      <c r="A70" s="84" t="s">
        <v>239</v>
      </c>
      <c r="B70" s="85"/>
      <c r="C70" s="86"/>
      <c r="D70" s="87"/>
      <c r="E70" s="88"/>
      <c r="F70" s="85"/>
      <c r="G70" s="85"/>
      <c r="H70" s="89"/>
      <c r="I70" s="88"/>
      <c r="J70" s="85"/>
      <c r="K70" s="85"/>
      <c r="L70" s="85"/>
    </row>
    <row r="71" spans="1:15" x14ac:dyDescent="0.2">
      <c r="A71" s="90" t="s">
        <v>7</v>
      </c>
      <c r="B71" s="85"/>
      <c r="C71" s="86"/>
      <c r="D71" s="67"/>
      <c r="E71" s="70">
        <f>D71/$D$9</f>
        <v>0</v>
      </c>
      <c r="F71" s="85"/>
      <c r="G71" s="85"/>
      <c r="H71" s="67"/>
      <c r="I71" s="70">
        <f>H71/$H$9</f>
        <v>0</v>
      </c>
      <c r="J71" s="85"/>
      <c r="K71" s="85"/>
      <c r="L71" s="85"/>
    </row>
    <row r="72" spans="1:15" ht="13.5" thickBot="1" x14ac:dyDescent="0.25">
      <c r="A72" s="90" t="s">
        <v>8</v>
      </c>
      <c r="B72" s="85"/>
      <c r="C72" s="91"/>
      <c r="D72" s="67"/>
      <c r="E72" s="70">
        <f>D72/$D$9</f>
        <v>0</v>
      </c>
      <c r="F72" s="85"/>
      <c r="G72" s="85"/>
      <c r="H72" s="67"/>
      <c r="I72" s="70">
        <f>H72/$H$9</f>
        <v>0</v>
      </c>
      <c r="J72" s="85"/>
      <c r="K72" s="85"/>
      <c r="L72" s="85"/>
    </row>
    <row r="73" spans="1:15" x14ac:dyDescent="0.2">
      <c r="C73" s="39"/>
      <c r="G73" s="39"/>
      <c r="H73" s="39"/>
      <c r="I73" s="41"/>
      <c r="J73" s="39"/>
    </row>
    <row r="74" spans="1:15" x14ac:dyDescent="0.2">
      <c r="C74" s="39"/>
      <c r="G74" s="39"/>
      <c r="H74" s="39"/>
      <c r="I74" s="41"/>
      <c r="J74" s="39"/>
    </row>
    <row r="75" spans="1:15" x14ac:dyDescent="0.2">
      <c r="C75" s="39"/>
      <c r="D75" s="92"/>
      <c r="E75" s="92"/>
      <c r="F75" s="92"/>
      <c r="G75" s="92"/>
      <c r="H75" s="92"/>
      <c r="I75" s="41"/>
      <c r="J75" s="39"/>
    </row>
    <row r="76" spans="1:15" x14ac:dyDescent="0.2">
      <c r="H76" s="39"/>
      <c r="I76" s="41"/>
      <c r="J76" s="39"/>
    </row>
    <row r="77" spans="1:15" x14ac:dyDescent="0.2">
      <c r="H77" s="39"/>
      <c r="I77" s="41"/>
      <c r="J77" s="39"/>
    </row>
    <row r="78" spans="1:15" x14ac:dyDescent="0.2">
      <c r="H78" s="39"/>
      <c r="I78" s="41"/>
      <c r="J78" s="39"/>
    </row>
    <row r="79" spans="1:15" x14ac:dyDescent="0.2">
      <c r="H79" s="39"/>
      <c r="I79" s="41"/>
      <c r="J79" s="39"/>
    </row>
    <row r="80" spans="1:15" x14ac:dyDescent="0.2">
      <c r="H80" s="39"/>
      <c r="I80" s="41"/>
      <c r="J80" s="39"/>
    </row>
    <row r="81" spans="8:10" x14ac:dyDescent="0.2">
      <c r="H81" s="39"/>
      <c r="I81" s="41"/>
      <c r="J81" s="39"/>
    </row>
    <row r="82" spans="8:10" x14ac:dyDescent="0.2">
      <c r="H82" s="39"/>
      <c r="I82" s="41"/>
      <c r="J82" s="39"/>
    </row>
    <row r="83" spans="8:10" x14ac:dyDescent="0.2">
      <c r="H83" s="39"/>
      <c r="I83" s="41"/>
      <c r="J83" s="39"/>
    </row>
    <row r="84" spans="8:10" x14ac:dyDescent="0.2">
      <c r="H84" s="39"/>
      <c r="I84" s="41"/>
      <c r="J84" s="39"/>
    </row>
    <row r="85" spans="8:10" x14ac:dyDescent="0.2">
      <c r="H85" s="39"/>
      <c r="I85" s="41"/>
      <c r="J85" s="39"/>
    </row>
    <row r="86" spans="8:10" x14ac:dyDescent="0.2">
      <c r="H86" s="39"/>
      <c r="I86" s="41"/>
      <c r="J86" s="39"/>
    </row>
    <row r="87" spans="8:10" x14ac:dyDescent="0.2">
      <c r="H87" s="39"/>
      <c r="I87" s="41"/>
      <c r="J87" s="39"/>
    </row>
    <row r="88" spans="8:10" x14ac:dyDescent="0.2">
      <c r="H88" s="39"/>
      <c r="I88" s="41"/>
      <c r="J88" s="39"/>
    </row>
  </sheetData>
  <mergeCells count="6">
    <mergeCell ref="A4:B4"/>
    <mergeCell ref="A5:B5"/>
    <mergeCell ref="C7:D7"/>
    <mergeCell ref="G7:H7"/>
    <mergeCell ref="C14:F14"/>
    <mergeCell ref="G14:J14"/>
  </mergeCells>
  <conditionalFormatting sqref="A34">
    <cfRule type="expression" dxfId="19" priority="1" stopIfTrue="1">
      <formula>$A34="O"</formula>
    </cfRule>
    <cfRule type="expression" dxfId="18" priority="2" stopIfTrue="1">
      <formula>$A34="S"</formula>
    </cfRule>
  </conditionalFormatting>
  <conditionalFormatting sqref="A16:A32 A44:A66">
    <cfRule type="expression" dxfId="17" priority="18">
      <formula>$A16="O"</formula>
    </cfRule>
    <cfRule type="expression" dxfId="16" priority="19">
      <formula>$A16="S"</formula>
    </cfRule>
    <cfRule type="expression" dxfId="15" priority="20">
      <formula>$A16="G"</formula>
    </cfRule>
  </conditionalFormatting>
  <conditionalFormatting sqref="A16:A32 A44:A66">
    <cfRule type="expression" dxfId="14" priority="16" stopIfTrue="1">
      <formula>$A16="O"</formula>
    </cfRule>
    <cfRule type="expression" dxfId="13" priority="17" stopIfTrue="1">
      <formula>$A16="S"</formula>
    </cfRule>
  </conditionalFormatting>
  <conditionalFormatting sqref="A67:A68">
    <cfRule type="expression" dxfId="12" priority="13">
      <formula>$A67="O"</formula>
    </cfRule>
    <cfRule type="expression" dxfId="11" priority="14">
      <formula>$A67="S"</formula>
    </cfRule>
    <cfRule type="expression" dxfId="10" priority="15">
      <formula>$A67="G"</formula>
    </cfRule>
  </conditionalFormatting>
  <conditionalFormatting sqref="A67:A68">
    <cfRule type="expression" dxfId="9" priority="11" stopIfTrue="1">
      <formula>$A67="O"</formula>
    </cfRule>
    <cfRule type="expression" dxfId="8" priority="12" stopIfTrue="1">
      <formula>$A67="S"</formula>
    </cfRule>
  </conditionalFormatting>
  <conditionalFormatting sqref="A33 A35:A43">
    <cfRule type="expression" dxfId="7" priority="8">
      <formula>$A33="O"</formula>
    </cfRule>
    <cfRule type="expression" dxfId="6" priority="9">
      <formula>$A33="S"</formula>
    </cfRule>
    <cfRule type="expression" dxfId="5" priority="10">
      <formula>$A33="G"</formula>
    </cfRule>
  </conditionalFormatting>
  <conditionalFormatting sqref="A33 A35:A43">
    <cfRule type="expression" dxfId="4" priority="6" stopIfTrue="1">
      <formula>$A33="O"</formula>
    </cfRule>
    <cfRule type="expression" dxfId="3" priority="7" stopIfTrue="1">
      <formula>$A33="S"</formula>
    </cfRule>
  </conditionalFormatting>
  <conditionalFormatting sqref="A34">
    <cfRule type="expression" dxfId="2" priority="3">
      <formula>$A34="O"</formula>
    </cfRule>
    <cfRule type="expression" dxfId="1" priority="4">
      <formula>$A34="S"</formula>
    </cfRule>
    <cfRule type="expression" dxfId="0" priority="5">
      <formula>$A34="G"</formula>
    </cfRule>
  </conditionalFormatting>
  <pageMargins left="0.7" right="0.7" top="0.75" bottom="0.75" header="0.3" footer="0.3"/>
  <pageSetup paperSize="5" scale="45" fitToHeight="0" orientation="landscape" horizontalDpi="4294967293" verticalDpi="4294967293" r:id="rId1"/>
  <headerFooter>
    <oddHeader>&amp;C&amp;"Arial,Bold"&amp;14&amp;UComprehensive Strategic Plan Summary
&amp;"Arial,Regular"&amp;12&amp;U(Study Step 1: Agency Legal Directives, Plan and Resources; and 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Options'!$C$23:$C$24</xm:f>
          </x14:formula1>
          <xm:sqref>N17:N68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showGridLines="0" zoomScaleNormal="100" workbookViewId="0">
      <selection activeCell="A29" sqref="A29"/>
    </sheetView>
  </sheetViews>
  <sheetFormatPr defaultColWidth="9.140625" defaultRowHeight="12.75" x14ac:dyDescent="0.2"/>
  <cols>
    <col min="1" max="1" width="44" style="2" bestFit="1" customWidth="1"/>
    <col min="2" max="2" width="9.140625" style="2"/>
    <col min="3" max="3" width="36.140625" style="2" customWidth="1"/>
    <col min="4" max="4" width="9.140625" style="2"/>
    <col min="5" max="5" width="37.42578125" style="2" customWidth="1"/>
    <col min="6" max="16384" width="9.140625" style="2"/>
  </cols>
  <sheetData>
    <row r="1" spans="1:5" x14ac:dyDescent="0.2">
      <c r="A1" s="28" t="s">
        <v>195</v>
      </c>
      <c r="C1" s="28" t="s">
        <v>196</v>
      </c>
      <c r="E1" s="28" t="s">
        <v>227</v>
      </c>
    </row>
    <row r="2" spans="1:5" x14ac:dyDescent="0.2">
      <c r="A2" s="29" t="s">
        <v>17</v>
      </c>
      <c r="C2" s="29" t="s">
        <v>197</v>
      </c>
      <c r="E2" s="29" t="s">
        <v>226</v>
      </c>
    </row>
    <row r="3" spans="1:5" x14ac:dyDescent="0.2">
      <c r="A3" s="2" t="s">
        <v>11</v>
      </c>
      <c r="C3" s="2" t="s">
        <v>198</v>
      </c>
      <c r="E3" s="2" t="s">
        <v>14</v>
      </c>
    </row>
    <row r="4" spans="1:5" x14ac:dyDescent="0.2">
      <c r="A4" s="2" t="s">
        <v>12</v>
      </c>
      <c r="C4" s="2" t="s">
        <v>199</v>
      </c>
      <c r="E4" s="2" t="s">
        <v>15</v>
      </c>
    </row>
    <row r="5" spans="1:5" x14ac:dyDescent="0.2">
      <c r="C5" s="2" t="s">
        <v>200</v>
      </c>
      <c r="E5" s="2" t="s">
        <v>234</v>
      </c>
    </row>
    <row r="6" spans="1:5" x14ac:dyDescent="0.2">
      <c r="A6" s="29" t="s">
        <v>18</v>
      </c>
    </row>
    <row r="7" spans="1:5" x14ac:dyDescent="0.2">
      <c r="A7" s="2" t="s">
        <v>201</v>
      </c>
      <c r="C7" s="30" t="s">
        <v>202</v>
      </c>
      <c r="E7" s="29" t="s">
        <v>228</v>
      </c>
    </row>
    <row r="8" spans="1:5" x14ac:dyDescent="0.2">
      <c r="A8" s="2" t="s">
        <v>203</v>
      </c>
      <c r="C8" s="6" t="s">
        <v>2</v>
      </c>
      <c r="E8" s="2" t="s">
        <v>14</v>
      </c>
    </row>
    <row r="9" spans="1:5" x14ac:dyDescent="0.2">
      <c r="A9" s="2" t="s">
        <v>204</v>
      </c>
      <c r="C9" s="6" t="s">
        <v>3</v>
      </c>
      <c r="E9" s="2" t="s">
        <v>15</v>
      </c>
    </row>
    <row r="10" spans="1:5" x14ac:dyDescent="0.2">
      <c r="C10" s="6" t="s">
        <v>4</v>
      </c>
      <c r="E10" s="2" t="s">
        <v>234</v>
      </c>
    </row>
    <row r="11" spans="1:5" x14ac:dyDescent="0.2">
      <c r="A11" s="29" t="s">
        <v>205</v>
      </c>
      <c r="C11" s="6" t="s">
        <v>13</v>
      </c>
    </row>
    <row r="12" spans="1:5" x14ac:dyDescent="0.2">
      <c r="A12" s="2" t="s">
        <v>14</v>
      </c>
      <c r="E12" s="29" t="s">
        <v>229</v>
      </c>
    </row>
    <row r="13" spans="1:5" x14ac:dyDescent="0.2">
      <c r="A13" s="2" t="s">
        <v>15</v>
      </c>
      <c r="C13" s="30" t="s">
        <v>206</v>
      </c>
      <c r="E13" s="2" t="s">
        <v>14</v>
      </c>
    </row>
    <row r="14" spans="1:5" x14ac:dyDescent="0.2">
      <c r="C14" s="6" t="s">
        <v>10</v>
      </c>
      <c r="E14" s="2" t="s">
        <v>15</v>
      </c>
    </row>
    <row r="15" spans="1:5" x14ac:dyDescent="0.2">
      <c r="A15" s="29" t="s">
        <v>207</v>
      </c>
      <c r="C15" s="6" t="s">
        <v>235</v>
      </c>
      <c r="E15" s="2" t="s">
        <v>234</v>
      </c>
    </row>
    <row r="16" spans="1:5" x14ac:dyDescent="0.2">
      <c r="A16" s="2" t="s">
        <v>219</v>
      </c>
      <c r="C16" s="6" t="s">
        <v>236</v>
      </c>
    </row>
    <row r="17" spans="1:5" x14ac:dyDescent="0.2">
      <c r="A17" s="2" t="s">
        <v>208</v>
      </c>
      <c r="C17" s="2" t="s">
        <v>237</v>
      </c>
      <c r="E17" s="29" t="s">
        <v>230</v>
      </c>
    </row>
    <row r="18" spans="1:5" x14ac:dyDescent="0.2">
      <c r="A18" s="2" t="s">
        <v>209</v>
      </c>
      <c r="C18" s="2" t="s">
        <v>238</v>
      </c>
      <c r="E18" s="2" t="s">
        <v>231</v>
      </c>
    </row>
    <row r="19" spans="1:5" x14ac:dyDescent="0.2">
      <c r="A19" s="2" t="s">
        <v>15</v>
      </c>
      <c r="E19" s="2" t="s">
        <v>232</v>
      </c>
    </row>
    <row r="20" spans="1:5" x14ac:dyDescent="0.2">
      <c r="E20" s="2" t="s">
        <v>233</v>
      </c>
    </row>
    <row r="21" spans="1:5" x14ac:dyDescent="0.2">
      <c r="A21" s="28" t="s">
        <v>210</v>
      </c>
      <c r="C21" s="28" t="s">
        <v>214</v>
      </c>
      <c r="E21" s="2" t="s">
        <v>234</v>
      </c>
    </row>
    <row r="22" spans="1:5" x14ac:dyDescent="0.2">
      <c r="A22" s="29" t="s">
        <v>211</v>
      </c>
      <c r="C22" s="31" t="s">
        <v>215</v>
      </c>
    </row>
    <row r="23" spans="1:5" x14ac:dyDescent="0.2">
      <c r="A23" s="2" t="s">
        <v>14</v>
      </c>
      <c r="C23" s="32" t="s">
        <v>14</v>
      </c>
    </row>
    <row r="24" spans="1:5" x14ac:dyDescent="0.2">
      <c r="A24" s="2" t="s">
        <v>15</v>
      </c>
      <c r="C24" s="32" t="s">
        <v>15</v>
      </c>
    </row>
    <row r="25" spans="1:5" x14ac:dyDescent="0.2">
      <c r="C25" s="32"/>
    </row>
    <row r="26" spans="1:5" x14ac:dyDescent="0.2">
      <c r="A26" s="29" t="s">
        <v>212</v>
      </c>
      <c r="C26" s="32"/>
    </row>
    <row r="27" spans="1:5" x14ac:dyDescent="0.2">
      <c r="A27" s="2" t="s">
        <v>14</v>
      </c>
      <c r="C27" s="31"/>
    </row>
    <row r="28" spans="1:5" x14ac:dyDescent="0.2">
      <c r="A28" s="2" t="s">
        <v>15</v>
      </c>
      <c r="C28" s="33" t="s">
        <v>29</v>
      </c>
    </row>
    <row r="29" spans="1:5" x14ac:dyDescent="0.2">
      <c r="C29" s="32" t="s">
        <v>240</v>
      </c>
    </row>
    <row r="30" spans="1:5" x14ac:dyDescent="0.2">
      <c r="A30" s="29" t="s">
        <v>213</v>
      </c>
      <c r="C30" s="32" t="s">
        <v>241</v>
      </c>
    </row>
    <row r="31" spans="1:5" x14ac:dyDescent="0.2">
      <c r="A31" s="2" t="s">
        <v>14</v>
      </c>
      <c r="C31" s="32"/>
    </row>
    <row r="32" spans="1:5" x14ac:dyDescent="0.2">
      <c r="A32" s="2" t="s">
        <v>15</v>
      </c>
      <c r="C32" s="33" t="s">
        <v>46</v>
      </c>
    </row>
    <row r="33" spans="1:3" x14ac:dyDescent="0.2">
      <c r="C33" s="32" t="s">
        <v>11</v>
      </c>
    </row>
    <row r="34" spans="1:3" x14ac:dyDescent="0.2">
      <c r="A34" s="29" t="s">
        <v>216</v>
      </c>
      <c r="C34" s="32" t="s">
        <v>12</v>
      </c>
    </row>
    <row r="35" spans="1:3" x14ac:dyDescent="0.2">
      <c r="A35" s="2" t="s">
        <v>14</v>
      </c>
      <c r="C35" s="32" t="s">
        <v>242</v>
      </c>
    </row>
    <row r="36" spans="1:3" x14ac:dyDescent="0.2">
      <c r="A36" s="2" t="s">
        <v>15</v>
      </c>
      <c r="C36" s="32"/>
    </row>
    <row r="37" spans="1:3" ht="51" x14ac:dyDescent="0.2">
      <c r="C37" s="33" t="s">
        <v>159</v>
      </c>
    </row>
    <row r="38" spans="1:3" x14ac:dyDescent="0.2">
      <c r="A38" s="29" t="s">
        <v>217</v>
      </c>
      <c r="C38" s="32" t="s">
        <v>243</v>
      </c>
    </row>
    <row r="39" spans="1:3" x14ac:dyDescent="0.2">
      <c r="A39" s="2" t="s">
        <v>14</v>
      </c>
      <c r="C39" s="32" t="s">
        <v>244</v>
      </c>
    </row>
    <row r="40" spans="1:3" x14ac:dyDescent="0.2">
      <c r="A40" s="2" t="s">
        <v>15</v>
      </c>
      <c r="C40" s="32"/>
    </row>
    <row r="41" spans="1:3" ht="25.5" x14ac:dyDescent="0.2">
      <c r="C41" s="33" t="s">
        <v>160</v>
      </c>
    </row>
    <row r="42" spans="1:3" x14ac:dyDescent="0.2">
      <c r="A42" s="29" t="s">
        <v>218</v>
      </c>
      <c r="C42" s="32" t="s">
        <v>245</v>
      </c>
    </row>
    <row r="43" spans="1:3" x14ac:dyDescent="0.2">
      <c r="A43" s="2" t="s">
        <v>14</v>
      </c>
      <c r="C43" s="32" t="s">
        <v>246</v>
      </c>
    </row>
    <row r="44" spans="1:3" x14ac:dyDescent="0.2">
      <c r="A44" s="2" t="s">
        <v>15</v>
      </c>
      <c r="C44" s="32"/>
    </row>
    <row r="46" spans="1:3" x14ac:dyDescent="0.2">
      <c r="A46" s="29" t="s">
        <v>220</v>
      </c>
    </row>
    <row r="47" spans="1:3" x14ac:dyDescent="0.2">
      <c r="A47" s="2" t="s">
        <v>221</v>
      </c>
    </row>
    <row r="48" spans="1:3" x14ac:dyDescent="0.2">
      <c r="A48" s="2" t="s">
        <v>222</v>
      </c>
    </row>
    <row r="49" spans="1:1" ht="25.5" x14ac:dyDescent="0.2">
      <c r="A49" s="2" t="s">
        <v>223</v>
      </c>
    </row>
  </sheetData>
  <pageMargins left="0.7" right="0.7" top="0.75" bottom="0.75" header="0.3" footer="0.3"/>
  <pageSetup scale="68" fitToHeight="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Laws</vt:lpstr>
      <vt:lpstr>Deliverables</vt:lpstr>
      <vt:lpstr>Deliverables - Potential Harm</vt:lpstr>
      <vt:lpstr>Organizational Units</vt:lpstr>
      <vt:lpstr>ComprehensiveStrategic Finances</vt:lpstr>
      <vt:lpstr>Performance Measures</vt:lpstr>
      <vt:lpstr>Strategic Plan Summary</vt:lpstr>
      <vt:lpstr>Drop Down Options</vt:lpstr>
      <vt:lpstr>AgencyName</vt:lpstr>
      <vt:lpstr>Eval</vt:lpstr>
      <vt:lpstr>PartnerEntityType</vt:lpstr>
      <vt:lpstr>'ComprehensiveStrategic Finances'!Print_Titles</vt:lpstr>
      <vt:lpstr>Deliverables!Print_Titles</vt:lpstr>
      <vt:lpstr>'Deliverables - Potential Harm'!Print_Titles</vt:lpstr>
      <vt:lpstr>Laws!Print_Titles</vt:lpstr>
      <vt:lpstr>'Organizational Units'!Print_Titles</vt:lpstr>
      <vt:lpstr>'Performance Measures'!Print_Titles</vt:lpstr>
      <vt:lpstr>'Strategic Plan 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2018-08-08T18:56:24Z</dcterms:modified>
</cp:coreProperties>
</file>